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20" yWindow="120" windowWidth="9720" windowHeight="7320" tabRatio="889" activeTab="3"/>
  </bookViews>
  <sheets>
    <sheet name="1 выполн пл. к-дн." sheetId="2" r:id="rId1"/>
    <sheet name="2 содержание" sheetId="4" r:id="rId2"/>
    <sheet name="3 питание, медикаменты" sheetId="5" r:id="rId3"/>
    <sheet name="7 платные" sheetId="14" r:id="rId4"/>
    <sheet name="Лист2" sheetId="15" r:id="rId5"/>
  </sheets>
  <definedNames>
    <definedName name="_xlnm.Print_Area" localSheetId="0">'1 выполн пл. к-дн.'!$A$1:$G$36</definedName>
    <definedName name="_xlnm.Print_Area" localSheetId="1">'2 содержание'!$A$1:$F$40</definedName>
    <definedName name="_xlnm.Print_Area" localSheetId="2">'3 питание, медикаменты'!$A$1:$E$84</definedName>
    <definedName name="_xlnm.Print_Area" localSheetId="3">'7 платные'!$A$1:$F$39</definedName>
  </definedNames>
  <calcPr calcId="124519"/>
</workbook>
</file>

<file path=xl/calcChain.xml><?xml version="1.0" encoding="utf-8"?>
<calcChain xmlns="http://schemas.openxmlformats.org/spreadsheetml/2006/main">
  <c r="B13" i="14"/>
  <c r="C13"/>
  <c r="D13"/>
  <c r="E28"/>
  <c r="E26"/>
  <c r="E27"/>
  <c r="C15"/>
  <c r="E15"/>
  <c r="D54" i="5"/>
  <c r="D50"/>
  <c r="D46"/>
  <c r="E13" i="14" l="1"/>
  <c r="G16" i="2"/>
  <c r="G14"/>
  <c r="G12"/>
  <c r="G18" l="1"/>
  <c r="C20" i="5"/>
  <c r="E54" l="1"/>
  <c r="E53" s="1"/>
  <c r="E50"/>
  <c r="E49" s="1"/>
  <c r="D45"/>
  <c r="D16" i="2"/>
  <c r="D14"/>
  <c r="D12"/>
  <c r="D20" i="5"/>
  <c r="E20" s="1"/>
  <c r="E18"/>
  <c r="E15"/>
  <c r="E13"/>
  <c r="E21" s="1"/>
  <c r="D17" i="14"/>
  <c r="D24"/>
  <c r="C16"/>
  <c r="D16"/>
  <c r="C17"/>
  <c r="E17"/>
  <c r="C18"/>
  <c r="D18" s="1"/>
  <c r="C19"/>
  <c r="D19" s="1"/>
  <c r="C20"/>
  <c r="E20" s="1"/>
  <c r="C21"/>
  <c r="D21" s="1"/>
  <c r="C22"/>
  <c r="D22" s="1"/>
  <c r="C23"/>
  <c r="E23" s="1"/>
  <c r="C24"/>
  <c r="C25"/>
  <c r="E25" s="1"/>
  <c r="C14"/>
  <c r="D14" s="1"/>
  <c r="E24"/>
  <c r="C45" i="5"/>
  <c r="F32" i="4"/>
  <c r="F31"/>
  <c r="F29"/>
  <c r="F26"/>
  <c r="F25"/>
  <c r="F23"/>
  <c r="F20"/>
  <c r="F18"/>
  <c r="F17"/>
  <c r="B28"/>
  <c r="F28" s="1"/>
  <c r="B22"/>
  <c r="F22" s="1"/>
  <c r="B16"/>
  <c r="F16" s="1"/>
  <c r="D21" i="5"/>
  <c r="C21"/>
  <c r="C53"/>
  <c r="D53"/>
  <c r="B53"/>
  <c r="C49"/>
  <c r="B49"/>
  <c r="B45"/>
  <c r="C14" i="4"/>
  <c r="D14"/>
  <c r="E14"/>
  <c r="B18" i="2"/>
  <c r="C18"/>
  <c r="E18"/>
  <c r="F18"/>
  <c r="A18"/>
  <c r="D23" i="14"/>
  <c r="E46" i="5"/>
  <c r="E45" s="1"/>
  <c r="D49"/>
  <c r="D25" i="14"/>
  <c r="E22"/>
  <c r="E16"/>
  <c r="E21" l="1"/>
  <c r="E14"/>
  <c r="C43" i="5"/>
  <c r="D20" i="14"/>
  <c r="E19"/>
  <c r="E18"/>
  <c r="B14" i="4"/>
  <c r="F14" s="1"/>
  <c r="C19" i="5"/>
  <c r="D18" i="2"/>
</calcChain>
</file>

<file path=xl/sharedStrings.xml><?xml version="1.0" encoding="utf-8"?>
<sst xmlns="http://schemas.openxmlformats.org/spreadsheetml/2006/main" count="181" uniqueCount="108">
  <si>
    <t>тыс. рублей</t>
  </si>
  <si>
    <t>Руководитель</t>
  </si>
  <si>
    <t>Главный бухгалтер</t>
  </si>
  <si>
    <t>наименование учреждения</t>
  </si>
  <si>
    <t>из них:</t>
  </si>
  <si>
    <t>Койко-дни</t>
  </si>
  <si>
    <t xml:space="preserve">по плану </t>
  </si>
  <si>
    <t>фактически</t>
  </si>
  <si>
    <t xml:space="preserve">Руководитель </t>
  </si>
  <si>
    <t>оборудование</t>
  </si>
  <si>
    <t>капитальный ремонт</t>
  </si>
  <si>
    <t>Фактическое выполнение плана койко-дней за отчетный период</t>
  </si>
  <si>
    <t>Фактические расходы на питание за отчетный период</t>
  </si>
  <si>
    <t xml:space="preserve">                         наименование учреждения</t>
  </si>
  <si>
    <t>Таблица 2</t>
  </si>
  <si>
    <t>руб.</t>
  </si>
  <si>
    <t>Фактический расход
 за отчетный период</t>
  </si>
  <si>
    <t>Фактическая стоимость питания на 1-го проживающего  в день</t>
  </si>
  <si>
    <t>Фактические расходы на медикаменты за отчетный период</t>
  </si>
  <si>
    <t>Фактическая стоимость медикаментов на 1-го проживающего  в день</t>
  </si>
  <si>
    <t>расшифровка подписи</t>
  </si>
  <si>
    <t>Стоимость питания  
в день
 по плану</t>
  </si>
  <si>
    <t>Стоимость медикаментов  в день 
по плану</t>
  </si>
  <si>
    <t>Наименование
 источника финансирования</t>
  </si>
  <si>
    <t>Наименование показателей</t>
  </si>
  <si>
    <t>Фактически поступило доходов на отчетную дату</t>
  </si>
  <si>
    <t>Кассовый расход</t>
  </si>
  <si>
    <t>текущий ремонт</t>
  </si>
  <si>
    <t>противопожарные мероприятия</t>
  </si>
  <si>
    <t>питание</t>
  </si>
  <si>
    <t>благоустройство территории</t>
  </si>
  <si>
    <t>Причины отклонения плана от фактических поступлений</t>
  </si>
  <si>
    <t>Коечная мощность учреждения по приказу</t>
  </si>
  <si>
    <t>по плану</t>
  </si>
  <si>
    <t>% выполнения плана
 койко-дней (гр.3/гр.2)</t>
  </si>
  <si>
    <t>средняя фактическая численность проживающих
(гр.3/кол-во дней в отчетном периоде)</t>
  </si>
  <si>
    <t>Наименование 
источника финансирования</t>
  </si>
  <si>
    <t>% выполнения (гр.4/гр.2)</t>
  </si>
  <si>
    <r>
      <t xml:space="preserve">Всего, </t>
    </r>
    <r>
      <rPr>
        <sz val="11"/>
        <rFont val="Times New Roman"/>
        <family val="1"/>
        <charset val="204"/>
      </rPr>
      <t>в том числе:</t>
    </r>
  </si>
  <si>
    <t>План поступления доходов на отчетную дату, утвержденный в ПФХД</t>
  </si>
  <si>
    <t>Отклонение
 (гр.2-гр.3)</t>
  </si>
  <si>
    <t>приобретение мягкого инвентаря</t>
  </si>
  <si>
    <t>медицинские осмотры</t>
  </si>
  <si>
    <t>приобретение автотранспорта</t>
  </si>
  <si>
    <t>приобретение оборудования</t>
  </si>
  <si>
    <t>прочие</t>
  </si>
  <si>
    <t xml:space="preserve">Таблица 1 </t>
  </si>
  <si>
    <t xml:space="preserve">Численность проживающих 
на отчетную дату </t>
  </si>
  <si>
    <t>Всего, в том числе:</t>
  </si>
  <si>
    <t>за счет платы за стационарное обслуживание (75% пенсии)</t>
  </si>
  <si>
    <t>за счет средств от оказания платных услуг</t>
  </si>
  <si>
    <t>за счет целевых и безвозмездных поступлений</t>
  </si>
  <si>
    <t>подпись</t>
  </si>
  <si>
    <t>Всего, руб.</t>
  </si>
  <si>
    <t>Фактические расходы
 на 1-го проживающего в день, руб.</t>
  </si>
  <si>
    <t>за счет бюджетных средств (субсидии на выполнение государственного задания)</t>
  </si>
  <si>
    <t>за счет платы за стационарное обслуживание граждан пожилого возраста и инвалидов</t>
  </si>
  <si>
    <t>за счет внебюджетных источников финансирования (указать каких)</t>
  </si>
  <si>
    <t>фактически (с учетом ротации проживающих)</t>
  </si>
  <si>
    <t>заработная плата с начислениями</t>
  </si>
  <si>
    <t>безопасность объекта (охрана), санэпид</t>
  </si>
  <si>
    <t>приобретение мебели</t>
  </si>
  <si>
    <t>приобретение спецодежды</t>
  </si>
  <si>
    <t>ГБУСО "Новоалександровский КЦСОН"</t>
  </si>
  <si>
    <t>Т.В.Степанова</t>
  </si>
  <si>
    <t>Н.Ф.Ракитянская</t>
  </si>
  <si>
    <t>Итого, в том числе:</t>
  </si>
  <si>
    <t>Директор</t>
  </si>
  <si>
    <t>пособия по социальной помощи</t>
  </si>
  <si>
    <t>Аналитическая записка</t>
  </si>
  <si>
    <t>к приложению № 7  за  1 квартал 2019 года</t>
  </si>
  <si>
    <t>1. 538,25 тыс.руб.- составили затраты на заработную плату и начисления на заработную плату</t>
  </si>
  <si>
    <t>2. 390,96 тыс.руб.- составили затраты на приобретение продуктов питания</t>
  </si>
  <si>
    <t>3. 5,70 тыс.руб.- составили затраты на противопожарные мероприятия</t>
  </si>
  <si>
    <t>4. 365,22 тыс.руб.- составили затраты на текущий ремонт (ремонт кровли, сан.узлов, душевой, пожарной сигнализации, водопровода котельной)</t>
  </si>
  <si>
    <t>5. 12,30 тыс.руб.- составили затраты на благоустройство территории (краска, кисти, известь, валики и т.п.)</t>
  </si>
  <si>
    <t>6. 78,3 тыс.руб.- составили затраты на приобретение мягкого инвентаря</t>
  </si>
  <si>
    <t>7. 120,24 тыс.руб.- составили затраты на медицинские осмотры</t>
  </si>
  <si>
    <t>8. 1,70 тыс.руб.- составили затраты на безопасность объекта</t>
  </si>
  <si>
    <t>9. 939,59 тыс.руб.- составили прочие затраты (вывоз твердых бытовых отходов, ремонт автотранспорта,  лабораторные исследования, проверка мед.оборудования, дератизация, обучение, сопровождение программы 1С, программное обеспечение, консультант Плюс, Глонасс, подписка, расходные материалы для оргтехники, канц.товары, ГСМ, бланки, хозтовары,  контейнеры, лотки, моющие(чистящие) средства, автошины, шиномонтажные работы, СТО и т.п.)</t>
  </si>
  <si>
    <t>исп.экономист</t>
  </si>
  <si>
    <t>Заблодская Н.В.</t>
  </si>
  <si>
    <t>8-86544-6-32-82</t>
  </si>
  <si>
    <t>ИТОГО</t>
  </si>
  <si>
    <t>Социальный приют для детей и подростков "Солнышко"</t>
  </si>
  <si>
    <t>Стационарное отделение социального обслуживания  граждан пожилого возраста и инвалидов</t>
  </si>
  <si>
    <t>Отделение реабилитации детей и подростков с ограниченными возможностями здоровья</t>
  </si>
  <si>
    <t>Стационарное отделение социального обслуживания  граждан пожилого возраста  и инвалидов</t>
  </si>
  <si>
    <t xml:space="preserve">Стационарное отделение социального обслуживания  граждан пожилого возраста и инвалидов </t>
  </si>
  <si>
    <t>Зам.гл.бухгалтера Шевченко Е.В. (86544)6-06-89</t>
  </si>
  <si>
    <t>Приложение 1 
к письму министерства труда и социальной защиты населения Ставропольского края 
от 04.10.2022 г. № 13931-17</t>
  </si>
  <si>
    <t>Информация
 о выполнении плана койко-дней за 9 месяцев 2022 год</t>
  </si>
  <si>
    <t>Приложение 3 
к письму министерства труда и социальной защиты населения Ставропольского края 
от 04.10.2022 г. № 13931-17</t>
  </si>
  <si>
    <t>Информация
 о стоимости питания на одного проживающего в день за 9 месяцев 2022 год</t>
  </si>
  <si>
    <t>Информация
 о стоимости медикаментов на одного проживающего в день 
за  9 месяцев 2022 года</t>
  </si>
  <si>
    <t>Стационарное отделение социального обслуживания  граждан пожилого возраста и инвалидов (6890к/д)</t>
  </si>
  <si>
    <t>Отделение реабилитации детей и подростков с ограниченными возможностями здоровья (2014к/д)</t>
  </si>
  <si>
    <t>Социальный приют для детей и подростков "Солнышко"(4307к/д)</t>
  </si>
  <si>
    <t>Фактическая стоимость питания в день на 1 человека (1225179,80/6890 к/д=177,82) сложилась ниже плановой стоимости (190,43), в связи с приобретением продуктов питания надлежащего качества по ценам, ниже статистических (краевых) за счет проведения электронных аукционов. Экономия составила 20,76 руб в день на 1 человека. Контрольная проба                   56126,76/373= 150,47 руб.</t>
  </si>
  <si>
    <t>Фактическая стоимость питания в день на 1 человека (497901,08/2014к/д=247,22 ) сложилась ниже плановой стоимости (306,19), в связи с приобретением продуктов питания надлежащего качества по ценам, ниже статистических (краевых) за счет проведения электронных аукционов. Экономия составила 79,24 руб в день на 1 человека. Контрольная проба                  40823,30/195=209,35руб.</t>
  </si>
  <si>
    <t>Фактическая стоимость питания в день на 1 человека (1062235,41/4307 к/д= 246,63) сложилась ниже плановой стоимости (306,19), в связи с приобретением продуктов питания надлежащего качества по ценам, ниже статистических (краевых) за счет проведения электронных аукционов. Экономия составила 78,06 руб в день на 1 человека. Контрольная проба составила 79682,81/195= 213,63 руб.</t>
  </si>
  <si>
    <t>Приложение 2
к письму министерства труда и социальной защиты населения Ставропольского края 
от 04.10.2022 г. № 13931-17</t>
  </si>
  <si>
    <t xml:space="preserve">Информация
 о стоимости содержания одного проживающего в день за 9 месяцев 2022 года </t>
  </si>
  <si>
    <t xml:space="preserve">Приложение 7 
к письму министерства труда и социальной защиты населения Ставропольского края                                          от 04.10.2022 г. № 13931-17
</t>
  </si>
  <si>
    <r>
      <t xml:space="preserve">Информация 
по поступлению доходов от оказания платных услуг, средств, поступающих 
в качестве платы за стационарное обслуживание граждан пожилого возраста и инвалидов, а также целевых и безвозмездных поступлений
</t>
    </r>
    <r>
      <rPr>
        <b/>
        <sz val="11"/>
        <color indexed="8"/>
        <rFont val="Times New Roman"/>
        <family val="1"/>
        <charset val="204"/>
      </rPr>
      <t>за 9 месяцев 2022 года (ежеквартально)</t>
    </r>
  </si>
  <si>
    <t>приобретение моющих средств</t>
  </si>
  <si>
    <t>приобретение спец.одежды</t>
  </si>
  <si>
    <t>по решению попечительского совета</t>
  </si>
</sst>
</file>

<file path=xl/styles.xml><?xml version="1.0" encoding="utf-8"?>
<styleSheet xmlns="http://schemas.openxmlformats.org/spreadsheetml/2006/main">
  <numFmts count="4">
    <numFmt numFmtId="164" formatCode="#,##0.00_р_."/>
    <numFmt numFmtId="165" formatCode="#,##0_р_."/>
    <numFmt numFmtId="166" formatCode="0.0"/>
    <numFmt numFmtId="167" formatCode="#,##0.0"/>
  </numFmts>
  <fonts count="29">
    <font>
      <sz val="10"/>
      <name val="Arial"/>
    </font>
    <font>
      <sz val="8"/>
      <name val="Arial"/>
      <family val="2"/>
      <charset val="204"/>
    </font>
    <font>
      <sz val="8"/>
      <name val="Times New Roman"/>
      <family val="1"/>
      <charset val="204"/>
    </font>
    <font>
      <sz val="11"/>
      <name val="Times New Roman"/>
      <family val="1"/>
      <charset val="204"/>
    </font>
    <font>
      <b/>
      <sz val="11"/>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sz val="10"/>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indexed="10"/>
      <name val="Times New Roman"/>
      <family val="1"/>
      <charset val="204"/>
    </font>
    <font>
      <b/>
      <sz val="12"/>
      <name val="Times New Roman"/>
      <family val="1"/>
      <charset val="204"/>
    </font>
    <font>
      <sz val="10"/>
      <name val="Arial Cyr"/>
      <family val="2"/>
      <charset val="204"/>
    </font>
    <font>
      <b/>
      <sz val="11"/>
      <color indexed="8"/>
      <name val="Times New Roman"/>
      <family val="1"/>
      <charset val="204"/>
    </font>
    <font>
      <sz val="11"/>
      <color theme="1"/>
      <name val="Times New Roman"/>
      <family val="1"/>
      <charset val="204"/>
    </font>
    <font>
      <sz val="8"/>
      <color theme="1"/>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theme="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46">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5" fillId="0" borderId="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7" borderId="1" applyNumberFormat="0" applyAlignment="0" applyProtection="0"/>
    <xf numFmtId="0" fontId="8" fillId="20" borderId="2" applyNumberFormat="0" applyAlignment="0" applyProtection="0"/>
    <xf numFmtId="0" fontId="9" fillId="20" borderId="1" applyNumberFormat="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0" borderId="6" applyNumberFormat="0" applyFill="0" applyAlignment="0" applyProtection="0"/>
    <xf numFmtId="0" fontId="15" fillId="21" borderId="7" applyNumberFormat="0" applyAlignment="0" applyProtection="0"/>
    <xf numFmtId="0" fontId="16" fillId="0" borderId="0" applyNumberFormat="0" applyFill="0" applyBorder="0" applyAlignment="0" applyProtection="0"/>
    <xf numFmtId="0" fontId="17" fillId="22" borderId="0" applyNumberFormat="0" applyBorder="0" applyAlignment="0" applyProtection="0"/>
    <xf numFmtId="0" fontId="25" fillId="0" borderId="0"/>
    <xf numFmtId="0" fontId="10" fillId="0" borderId="0"/>
    <xf numFmtId="0" fontId="10" fillId="0" borderId="0"/>
    <xf numFmtId="0" fontId="18" fillId="3" borderId="0" applyNumberFormat="0" applyBorder="0" applyAlignment="0" applyProtection="0"/>
    <xf numFmtId="0" fontId="19" fillId="0" borderId="0" applyNumberFormat="0" applyFill="0" applyBorder="0" applyAlignment="0" applyProtection="0"/>
    <xf numFmtId="0" fontId="10" fillId="23" borderId="8" applyNumberFormat="0" applyFont="0" applyAlignment="0" applyProtection="0"/>
    <xf numFmtId="0" fontId="20" fillId="0" borderId="9" applyNumberFormat="0" applyFill="0" applyAlignment="0" applyProtection="0"/>
    <xf numFmtId="0" fontId="21" fillId="0" borderId="0" applyNumberFormat="0" applyFill="0" applyBorder="0" applyAlignment="0" applyProtection="0"/>
    <xf numFmtId="0" fontId="22" fillId="4" borderId="0" applyNumberFormat="0" applyBorder="0" applyAlignment="0" applyProtection="0"/>
  </cellStyleXfs>
  <cellXfs count="91">
    <xf numFmtId="0" fontId="0" fillId="0" borderId="0" xfId="0"/>
    <xf numFmtId="0" fontId="3" fillId="0" borderId="0" xfId="0" applyFont="1"/>
    <xf numFmtId="0" fontId="3" fillId="0" borderId="0" xfId="0" applyFont="1" applyAlignment="1">
      <alignment horizontal="right"/>
    </xf>
    <xf numFmtId="0" fontId="4" fillId="0" borderId="0" xfId="0" applyFont="1" applyAlignment="1">
      <alignment horizontal="center" wrapText="1"/>
    </xf>
    <xf numFmtId="0" fontId="3" fillId="0" borderId="0" xfId="0" applyFont="1" applyAlignment="1">
      <alignment wrapText="1"/>
    </xf>
    <xf numFmtId="0" fontId="3" fillId="0" borderId="0" xfId="0" applyFont="1" applyAlignment="1">
      <alignment horizontal="right" wrapText="1"/>
    </xf>
    <xf numFmtId="0" fontId="3" fillId="0" borderId="10" xfId="0" applyFont="1" applyBorder="1" applyAlignment="1">
      <alignment horizontal="center" vertical="center" wrapText="1"/>
    </xf>
    <xf numFmtId="0" fontId="3" fillId="0" borderId="10" xfId="0" applyFont="1" applyBorder="1" applyAlignment="1">
      <alignment wrapText="1"/>
    </xf>
    <xf numFmtId="0" fontId="3" fillId="0" borderId="10" xfId="0" applyFont="1" applyBorder="1" applyAlignment="1">
      <alignment horizontal="center" wrapText="1"/>
    </xf>
    <xf numFmtId="164" fontId="3" fillId="0" borderId="10" xfId="0" applyNumberFormat="1" applyFont="1" applyBorder="1" applyAlignment="1">
      <alignment wrapText="1"/>
    </xf>
    <xf numFmtId="165" fontId="3" fillId="0" borderId="10" xfId="0" applyNumberFormat="1" applyFont="1" applyBorder="1" applyAlignment="1">
      <alignment horizontal="center" wrapText="1"/>
    </xf>
    <xf numFmtId="166" fontId="3" fillId="0" borderId="10" xfId="0" applyNumberFormat="1" applyFont="1" applyBorder="1" applyAlignment="1">
      <alignment horizontal="center" wrapText="1"/>
    </xf>
    <xf numFmtId="0" fontId="4" fillId="0" borderId="0" xfId="0" applyFont="1" applyAlignment="1">
      <alignment wrapText="1"/>
    </xf>
    <xf numFmtId="0" fontId="4" fillId="0" borderId="0" xfId="0" applyFont="1"/>
    <xf numFmtId="0" fontId="3" fillId="0" borderId="0" xfId="0" applyFont="1" applyBorder="1" applyAlignment="1">
      <alignment wrapText="1"/>
    </xf>
    <xf numFmtId="0" fontId="3" fillId="0" borderId="0" xfId="0" applyFont="1" applyBorder="1" applyAlignment="1">
      <alignment horizontal="center" vertical="center" wrapText="1"/>
    </xf>
    <xf numFmtId="0" fontId="3" fillId="0" borderId="0" xfId="0" applyFont="1" applyBorder="1" applyAlignment="1">
      <alignment horizontal="center" wrapText="1"/>
    </xf>
    <xf numFmtId="164" fontId="4" fillId="0" borderId="0" xfId="0" applyNumberFormat="1" applyFont="1" applyBorder="1" applyAlignment="1">
      <alignment wrapText="1"/>
    </xf>
    <xf numFmtId="164" fontId="3" fillId="0" borderId="0" xfId="0" applyNumberFormat="1" applyFont="1" applyBorder="1" applyAlignment="1">
      <alignment wrapText="1"/>
    </xf>
    <xf numFmtId="0" fontId="3" fillId="0" borderId="0" xfId="0" applyFont="1" applyBorder="1"/>
    <xf numFmtId="0" fontId="3" fillId="0" borderId="0" xfId="0" applyFont="1" applyBorder="1" applyAlignment="1">
      <alignment vertical="center" wrapText="1"/>
    </xf>
    <xf numFmtId="0" fontId="4" fillId="0" borderId="10" xfId="0" applyFont="1" applyBorder="1" applyAlignment="1">
      <alignment wrapText="1"/>
    </xf>
    <xf numFmtId="0" fontId="2" fillId="0" borderId="0" xfId="0" applyFont="1" applyBorder="1" applyAlignment="1">
      <alignment horizontal="center" vertical="top" wrapText="1"/>
    </xf>
    <xf numFmtId="0" fontId="4" fillId="0" borderId="0" xfId="0" applyFont="1" applyBorder="1" applyAlignment="1">
      <alignment horizontal="center" wrapText="1"/>
    </xf>
    <xf numFmtId="0" fontId="2" fillId="0" borderId="0" xfId="0" applyFont="1" applyAlignment="1">
      <alignment horizontal="center" vertical="top" wrapText="1"/>
    </xf>
    <xf numFmtId="0" fontId="2" fillId="0" borderId="0" xfId="0" applyFont="1" applyBorder="1" applyAlignment="1">
      <alignment vertical="top" wrapText="1"/>
    </xf>
    <xf numFmtId="0" fontId="3" fillId="0" borderId="11" xfId="0" applyFont="1" applyBorder="1" applyAlignment="1">
      <alignment horizontal="center" vertical="center" wrapText="1"/>
    </xf>
    <xf numFmtId="1" fontId="3" fillId="0" borderId="10" xfId="0" applyNumberFormat="1" applyFont="1" applyBorder="1" applyAlignment="1">
      <alignment horizontal="center" wrapText="1"/>
    </xf>
    <xf numFmtId="164" fontId="3" fillId="0" borderId="10" xfId="0" applyNumberFormat="1" applyFont="1" applyBorder="1" applyAlignment="1">
      <alignment horizontal="center" wrapText="1"/>
    </xf>
    <xf numFmtId="164" fontId="4" fillId="24" borderId="10" xfId="0" applyNumberFormat="1" applyFont="1" applyFill="1" applyBorder="1" applyAlignment="1">
      <alignment horizontal="center" wrapText="1"/>
    </xf>
    <xf numFmtId="164" fontId="3" fillId="0" borderId="0" xfId="0" applyNumberFormat="1" applyFont="1" applyBorder="1" applyAlignment="1">
      <alignment horizontal="center" wrapText="1"/>
    </xf>
    <xf numFmtId="164" fontId="4" fillId="0" borderId="10" xfId="0" applyNumberFormat="1" applyFont="1" applyBorder="1" applyAlignment="1">
      <alignment wrapText="1"/>
    </xf>
    <xf numFmtId="164" fontId="4" fillId="0" borderId="10" xfId="0" applyNumberFormat="1" applyFont="1" applyBorder="1" applyAlignment="1">
      <alignment horizontal="center" wrapText="1"/>
    </xf>
    <xf numFmtId="165" fontId="4" fillId="0" borderId="10" xfId="0" applyNumberFormat="1" applyFont="1" applyBorder="1" applyAlignment="1">
      <alignment horizontal="center" wrapText="1"/>
    </xf>
    <xf numFmtId="0" fontId="3" fillId="0" borderId="12" xfId="0" applyFont="1" applyBorder="1" applyAlignment="1">
      <alignment wrapText="1"/>
    </xf>
    <xf numFmtId="166" fontId="3" fillId="0" borderId="0" xfId="0" applyNumberFormat="1" applyFont="1" applyBorder="1" applyAlignment="1">
      <alignment horizontal="center" wrapText="1"/>
    </xf>
    <xf numFmtId="0" fontId="4" fillId="0" borderId="10" xfId="0" applyFont="1" applyBorder="1" applyAlignment="1">
      <alignment horizontal="left" wrapText="1"/>
    </xf>
    <xf numFmtId="0" fontId="4" fillId="0" borderId="10" xfId="0" applyFont="1" applyBorder="1" applyAlignment="1">
      <alignment horizontal="center" wrapText="1"/>
    </xf>
    <xf numFmtId="164" fontId="4" fillId="25" borderId="10" xfId="0" applyNumberFormat="1" applyFont="1" applyFill="1" applyBorder="1" applyAlignment="1">
      <alignment horizontal="center" wrapText="1"/>
    </xf>
    <xf numFmtId="164" fontId="3" fillId="0" borderId="13" xfId="0" applyNumberFormat="1" applyFont="1" applyBorder="1" applyAlignment="1">
      <alignment horizontal="center" wrapText="1"/>
    </xf>
    <xf numFmtId="0" fontId="4" fillId="0" borderId="14" xfId="0" applyFont="1" applyBorder="1" applyAlignment="1">
      <alignment horizontal="left" wrapText="1"/>
    </xf>
    <xf numFmtId="4" fontId="3" fillId="0" borderId="10" xfId="0" applyNumberFormat="1" applyFont="1" applyBorder="1" applyAlignment="1">
      <alignment horizontal="center" wrapText="1"/>
    </xf>
    <xf numFmtId="164" fontId="2" fillId="0" borderId="0" xfId="0" applyNumberFormat="1" applyFont="1" applyBorder="1" applyAlignment="1">
      <alignment horizontal="center" wrapText="1"/>
    </xf>
    <xf numFmtId="0" fontId="27" fillId="0" borderId="0" xfId="0" applyFont="1"/>
    <xf numFmtId="4" fontId="4" fillId="0" borderId="10" xfId="0" applyNumberFormat="1" applyFont="1" applyBorder="1" applyAlignment="1">
      <alignment horizontal="center" wrapText="1"/>
    </xf>
    <xf numFmtId="164" fontId="3" fillId="25" borderId="10" xfId="0" applyNumberFormat="1" applyFont="1" applyFill="1" applyBorder="1" applyAlignment="1">
      <alignment horizontal="center" wrapText="1"/>
    </xf>
    <xf numFmtId="0" fontId="0" fillId="0" borderId="0" xfId="0" applyAlignment="1">
      <alignment wrapText="1"/>
    </xf>
    <xf numFmtId="0" fontId="0" fillId="0" borderId="0" xfId="0" applyNumberFormat="1" applyAlignment="1"/>
    <xf numFmtId="1" fontId="4" fillId="0" borderId="10" xfId="0" applyNumberFormat="1" applyFont="1" applyBorder="1" applyAlignment="1">
      <alignment horizontal="center" wrapText="1"/>
    </xf>
    <xf numFmtId="167" fontId="4" fillId="0" borderId="10" xfId="0" applyNumberFormat="1" applyFont="1" applyBorder="1" applyAlignment="1">
      <alignment horizontal="center" wrapText="1"/>
    </xf>
    <xf numFmtId="166" fontId="4" fillId="0" borderId="10" xfId="0" applyNumberFormat="1" applyFont="1" applyBorder="1" applyAlignment="1">
      <alignment horizontal="center" wrapText="1"/>
    </xf>
    <xf numFmtId="0" fontId="3" fillId="25" borderId="10" xfId="0" applyFont="1" applyFill="1" applyBorder="1" applyAlignment="1">
      <alignment horizontal="center" wrapText="1"/>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3" fillId="0" borderId="0" xfId="0" applyFont="1" applyFill="1" applyAlignment="1">
      <alignment horizontal="left" wrapText="1"/>
    </xf>
    <xf numFmtId="0" fontId="24" fillId="0" borderId="0" xfId="0" applyFont="1" applyAlignment="1">
      <alignment horizontal="center" wrapText="1"/>
    </xf>
    <xf numFmtId="0" fontId="4" fillId="0" borderId="12" xfId="0" applyFont="1" applyBorder="1" applyAlignment="1">
      <alignment horizontal="center" wrapText="1"/>
    </xf>
    <xf numFmtId="0" fontId="2" fillId="0" borderId="16" xfId="0" applyFont="1" applyBorder="1" applyAlignment="1">
      <alignment horizontal="center" vertical="top"/>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14" xfId="0" applyFont="1" applyBorder="1" applyAlignment="1">
      <alignment horizontal="center" wrapText="1"/>
    </xf>
    <xf numFmtId="0" fontId="4" fillId="0" borderId="13" xfId="0" applyFont="1" applyBorder="1" applyAlignment="1">
      <alignment horizontal="center" wrapText="1"/>
    </xf>
    <xf numFmtId="0" fontId="4" fillId="0" borderId="15" xfId="0" applyFont="1" applyBorder="1" applyAlignment="1">
      <alignment horizontal="center" wrapText="1"/>
    </xf>
    <xf numFmtId="0" fontId="3" fillId="0" borderId="12" xfId="0" applyFont="1" applyBorder="1" applyAlignment="1">
      <alignment horizontal="center" wrapText="1"/>
    </xf>
    <xf numFmtId="0" fontId="2" fillId="0" borderId="0" xfId="0" applyFont="1" applyAlignment="1">
      <alignment horizontal="center" vertical="top" wrapText="1"/>
    </xf>
    <xf numFmtId="0" fontId="27" fillId="0" borderId="0" xfId="0" applyFont="1" applyAlignment="1">
      <alignment horizontal="left" wrapText="1"/>
    </xf>
    <xf numFmtId="0" fontId="23" fillId="0" borderId="0" xfId="0" applyFont="1" applyAlignment="1">
      <alignment horizontal="left" wrapText="1"/>
    </xf>
    <xf numFmtId="0" fontId="3" fillId="0" borderId="0" xfId="0" applyFont="1" applyAlignment="1">
      <alignment horizontal="left" wrapText="1"/>
    </xf>
    <xf numFmtId="164" fontId="27" fillId="0" borderId="0" xfId="0" applyNumberFormat="1" applyFont="1" applyBorder="1" applyAlignment="1">
      <alignment horizontal="left"/>
    </xf>
    <xf numFmtId="164" fontId="4" fillId="0" borderId="14" xfId="0" applyNumberFormat="1" applyFont="1" applyBorder="1" applyAlignment="1">
      <alignment horizontal="center" wrapText="1"/>
    </xf>
    <xf numFmtId="164" fontId="3" fillId="0" borderId="13" xfId="0" applyNumberFormat="1" applyFont="1" applyBorder="1" applyAlignment="1">
      <alignment horizontal="center" wrapText="1"/>
    </xf>
    <xf numFmtId="164" fontId="3" fillId="0" borderId="15" xfId="0" applyNumberFormat="1" applyFont="1" applyBorder="1" applyAlignment="1">
      <alignment horizontal="center" wrapText="1"/>
    </xf>
    <xf numFmtId="165" fontId="3" fillId="0" borderId="13" xfId="0" applyNumberFormat="1" applyFont="1" applyBorder="1" applyAlignment="1">
      <alignment horizontal="center" wrapText="1"/>
    </xf>
    <xf numFmtId="165" fontId="2" fillId="0" borderId="0" xfId="0" applyNumberFormat="1" applyFont="1" applyBorder="1" applyAlignment="1">
      <alignment horizontal="center" wrapText="1"/>
    </xf>
    <xf numFmtId="0" fontId="2" fillId="0" borderId="16" xfId="0" applyFont="1" applyBorder="1" applyAlignment="1">
      <alignment horizontal="center" vertical="top" wrapText="1"/>
    </xf>
    <xf numFmtId="0" fontId="28" fillId="0" borderId="16" xfId="0" applyFont="1" applyBorder="1" applyAlignment="1">
      <alignment horizontal="center" vertical="top" wrapText="1"/>
    </xf>
    <xf numFmtId="164" fontId="27" fillId="0" borderId="0" xfId="0" applyNumberFormat="1" applyFont="1" applyBorder="1" applyAlignment="1">
      <alignment horizontal="left" wrapText="1"/>
    </xf>
    <xf numFmtId="0" fontId="4" fillId="0" borderId="0" xfId="0" applyFont="1" applyAlignment="1">
      <alignment horizontal="center" wrapText="1"/>
    </xf>
    <xf numFmtId="0" fontId="3" fillId="0" borderId="0" xfId="0" applyFont="1" applyAlignment="1">
      <alignment wrapText="1"/>
    </xf>
    <xf numFmtId="0" fontId="4" fillId="0" borderId="0" xfId="0" applyFont="1" applyAlignment="1">
      <alignment horizontal="left" wrapText="1"/>
    </xf>
    <xf numFmtId="0" fontId="3" fillId="0" borderId="12" xfId="0" applyFont="1" applyBorder="1" applyAlignment="1">
      <alignment horizontal="center" vertical="center" wrapText="1"/>
    </xf>
    <xf numFmtId="0" fontId="28" fillId="0" borderId="0" xfId="0" applyFont="1" applyBorder="1" applyAlignment="1">
      <alignment horizontal="center" vertical="top" wrapText="1"/>
    </xf>
    <xf numFmtId="0" fontId="4" fillId="0" borderId="0" xfId="0" applyFont="1" applyAlignment="1">
      <alignment horizontal="center"/>
    </xf>
    <xf numFmtId="0" fontId="2" fillId="0" borderId="0" xfId="0" applyFont="1" applyBorder="1" applyAlignment="1">
      <alignment horizontal="center" vertical="top" wrapText="1"/>
    </xf>
    <xf numFmtId="0" fontId="3" fillId="0" borderId="0" xfId="0" applyFont="1" applyAlignment="1">
      <alignment horizontal="left"/>
    </xf>
    <xf numFmtId="0" fontId="28" fillId="0" borderId="16" xfId="0" applyFont="1" applyBorder="1" applyAlignment="1">
      <alignment horizontal="center" vertical="top"/>
    </xf>
    <xf numFmtId="0" fontId="3" fillId="0" borderId="0" xfId="0" applyFont="1" applyAlignment="1">
      <alignment horizontal="center" wrapText="1"/>
    </xf>
    <xf numFmtId="164" fontId="3" fillId="0" borderId="10" xfId="0" applyNumberFormat="1" applyFont="1" applyBorder="1" applyAlignment="1">
      <alignment horizontal="left" wrapText="1"/>
    </xf>
  </cellXfs>
  <cellStyles count="46">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Excel Built-in Normal" xfId="19"/>
    <cellStyle name="Акцент1" xfId="20" builtinId="29" customBuiltin="1"/>
    <cellStyle name="Акцент2" xfId="21" builtinId="33" customBuiltin="1"/>
    <cellStyle name="Акцент3" xfId="22" builtinId="37" customBuiltin="1"/>
    <cellStyle name="Акцент4" xfId="23" builtinId="41" customBuiltin="1"/>
    <cellStyle name="Акцент5" xfId="24" builtinId="45" customBuiltin="1"/>
    <cellStyle name="Акцент6" xfId="25" builtinId="49" customBuiltin="1"/>
    <cellStyle name="Ввод " xfId="26" builtinId="20" customBuiltin="1"/>
    <cellStyle name="Вывод" xfId="27" builtinId="21" customBuiltin="1"/>
    <cellStyle name="Вычисление" xfId="28" builtinId="22" customBuiltin="1"/>
    <cellStyle name="Заголовок 1" xfId="29" builtinId="16" customBuiltin="1"/>
    <cellStyle name="Заголовок 2" xfId="30" builtinId="17" customBuiltin="1"/>
    <cellStyle name="Заголовок 3" xfId="31" builtinId="18" customBuiltin="1"/>
    <cellStyle name="Заголовок 4" xfId="32" builtinId="19" customBuiltin="1"/>
    <cellStyle name="Итог" xfId="33" builtinId="25" customBuiltin="1"/>
    <cellStyle name="Контрольная ячейка" xfId="34" builtinId="23" customBuiltin="1"/>
    <cellStyle name="Название" xfId="35" builtinId="15" customBuiltin="1"/>
    <cellStyle name="Нейтральный" xfId="36" builtinId="28" customBuiltin="1"/>
    <cellStyle name="Обычный" xfId="0" builtinId="0"/>
    <cellStyle name="Обычный 2" xfId="37"/>
    <cellStyle name="Обычный 2 2" xfId="38"/>
    <cellStyle name="Обычный 3" xfId="39"/>
    <cellStyle name="Плохой" xfId="40" builtinId="27" customBuiltin="1"/>
    <cellStyle name="Пояснение" xfId="41" builtinId="53" customBuiltin="1"/>
    <cellStyle name="Примечание" xfId="42" builtinId="10" customBuiltin="1"/>
    <cellStyle name="Связанная ячейка" xfId="43" builtinId="24" customBuiltin="1"/>
    <cellStyle name="Текст предупреждения" xfId="44" builtinId="11" customBuiltin="1"/>
    <cellStyle name="Хороший" xfId="45"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enableFormatConditionsCalculation="0">
    <tabColor indexed="42"/>
  </sheetPr>
  <dimension ref="A1:K31"/>
  <sheetViews>
    <sheetView view="pageBreakPreview" workbookViewId="0">
      <selection activeCell="E12" sqref="E12"/>
    </sheetView>
  </sheetViews>
  <sheetFormatPr defaultRowHeight="15"/>
  <cols>
    <col min="1" max="1" width="11.42578125" style="1" customWidth="1"/>
    <col min="2" max="2" width="10.85546875" style="1" customWidth="1"/>
    <col min="3" max="3" width="11.140625" style="1" customWidth="1"/>
    <col min="4" max="4" width="11.42578125" style="1" customWidth="1"/>
    <col min="5" max="5" width="10.85546875" style="1" customWidth="1"/>
    <col min="6" max="6" width="11.42578125" style="1" customWidth="1"/>
    <col min="7" max="7" width="21.42578125" style="1" customWidth="1"/>
    <col min="8" max="16384" width="9.140625" style="1"/>
  </cols>
  <sheetData>
    <row r="1" spans="1:11" ht="64.5" customHeight="1">
      <c r="E1" s="55" t="s">
        <v>90</v>
      </c>
      <c r="F1" s="55"/>
      <c r="G1" s="55"/>
    </row>
    <row r="2" spans="1:11" ht="0.75" customHeight="1"/>
    <row r="3" spans="1:11" ht="2.25" hidden="1" customHeight="1">
      <c r="G3" s="2"/>
    </row>
    <row r="4" spans="1:11" ht="31.5" customHeight="1">
      <c r="A4" s="56" t="s">
        <v>91</v>
      </c>
      <c r="B4" s="56"/>
      <c r="C4" s="56"/>
      <c r="D4" s="56"/>
      <c r="E4" s="56"/>
      <c r="F4" s="56"/>
      <c r="G4" s="56"/>
    </row>
    <row r="5" spans="1:11" ht="18.75" customHeight="1">
      <c r="A5" s="57" t="s">
        <v>63</v>
      </c>
      <c r="B5" s="57"/>
      <c r="C5" s="57"/>
      <c r="D5" s="57"/>
      <c r="E5" s="57"/>
      <c r="F5" s="57"/>
      <c r="G5" s="57"/>
    </row>
    <row r="6" spans="1:11" ht="11.25" customHeight="1">
      <c r="A6" s="58" t="s">
        <v>3</v>
      </c>
      <c r="B6" s="58"/>
      <c r="C6" s="58"/>
      <c r="D6" s="58"/>
      <c r="E6" s="58"/>
      <c r="F6" s="58"/>
      <c r="G6" s="58"/>
    </row>
    <row r="7" spans="1:11" ht="1.5" customHeight="1"/>
    <row r="8" spans="1:11" ht="29.25" customHeight="1">
      <c r="A8" s="62" t="s">
        <v>32</v>
      </c>
      <c r="B8" s="62" t="s">
        <v>5</v>
      </c>
      <c r="C8" s="62"/>
      <c r="D8" s="62"/>
      <c r="E8" s="59" t="s">
        <v>47</v>
      </c>
      <c r="F8" s="60"/>
      <c r="G8" s="61"/>
      <c r="H8" s="4"/>
      <c r="I8" s="4"/>
      <c r="J8" s="4"/>
      <c r="K8" s="4"/>
    </row>
    <row r="9" spans="1:11" ht="75.75" customHeight="1">
      <c r="A9" s="62"/>
      <c r="B9" s="26" t="s">
        <v>6</v>
      </c>
      <c r="C9" s="26" t="s">
        <v>7</v>
      </c>
      <c r="D9" s="26" t="s">
        <v>34</v>
      </c>
      <c r="E9" s="6" t="s">
        <v>33</v>
      </c>
      <c r="F9" s="6" t="s">
        <v>58</v>
      </c>
      <c r="G9" s="6" t="s">
        <v>35</v>
      </c>
      <c r="H9" s="4"/>
      <c r="I9" s="4"/>
      <c r="J9" s="4"/>
      <c r="K9" s="4"/>
    </row>
    <row r="10" spans="1:11" ht="13.5" customHeight="1">
      <c r="A10" s="8">
        <v>1</v>
      </c>
      <c r="B10" s="8">
        <v>2</v>
      </c>
      <c r="C10" s="8">
        <v>3</v>
      </c>
      <c r="D10" s="8">
        <v>4</v>
      </c>
      <c r="E10" s="8">
        <v>5</v>
      </c>
      <c r="F10" s="8">
        <v>6</v>
      </c>
      <c r="G10" s="8">
        <v>7</v>
      </c>
      <c r="H10" s="4"/>
      <c r="I10" s="4"/>
      <c r="J10" s="4"/>
      <c r="K10" s="4"/>
    </row>
    <row r="11" spans="1:11" ht="31.5" customHeight="1">
      <c r="A11" s="52" t="s">
        <v>87</v>
      </c>
      <c r="B11" s="53"/>
      <c r="C11" s="53"/>
      <c r="D11" s="53"/>
      <c r="E11" s="53"/>
      <c r="F11" s="53"/>
      <c r="G11" s="54"/>
      <c r="H11" s="4"/>
      <c r="I11" s="4"/>
      <c r="J11" s="4"/>
      <c r="K11" s="4"/>
    </row>
    <row r="12" spans="1:11" ht="17.25" customHeight="1">
      <c r="A12" s="8">
        <v>25</v>
      </c>
      <c r="B12" s="10">
        <v>9125</v>
      </c>
      <c r="C12" s="10">
        <v>6890</v>
      </c>
      <c r="D12" s="11">
        <f>C12/B12*100</f>
        <v>75.506849315068493</v>
      </c>
      <c r="E12" s="8">
        <v>25</v>
      </c>
      <c r="F12" s="8">
        <v>36</v>
      </c>
      <c r="G12" s="27">
        <f>C12/373</f>
        <v>18.471849865951743</v>
      </c>
      <c r="H12" s="4"/>
      <c r="I12" s="4"/>
      <c r="J12" s="4"/>
      <c r="K12" s="4"/>
    </row>
    <row r="13" spans="1:11" ht="33.75" customHeight="1">
      <c r="A13" s="63" t="s">
        <v>86</v>
      </c>
      <c r="B13" s="64"/>
      <c r="C13" s="64"/>
      <c r="D13" s="64"/>
      <c r="E13" s="64"/>
      <c r="F13" s="64"/>
      <c r="G13" s="65"/>
      <c r="H13" s="4"/>
      <c r="I13" s="4"/>
      <c r="J13" s="4"/>
      <c r="K13" s="4"/>
    </row>
    <row r="14" spans="1:11" ht="17.25" customHeight="1">
      <c r="A14" s="8">
        <v>10</v>
      </c>
      <c r="B14" s="10">
        <v>2600</v>
      </c>
      <c r="C14" s="10">
        <v>2014</v>
      </c>
      <c r="D14" s="11">
        <f>C14/B14*100</f>
        <v>77.461538461538453</v>
      </c>
      <c r="E14" s="8">
        <v>10</v>
      </c>
      <c r="F14" s="51">
        <v>75</v>
      </c>
      <c r="G14" s="27">
        <f>C14/195</f>
        <v>10.328205128205129</v>
      </c>
      <c r="H14" s="4"/>
      <c r="I14" s="4"/>
      <c r="J14" s="4"/>
      <c r="K14" s="4"/>
    </row>
    <row r="15" spans="1:11" ht="17.25" customHeight="1">
      <c r="A15" s="63" t="s">
        <v>84</v>
      </c>
      <c r="B15" s="64"/>
      <c r="C15" s="64"/>
      <c r="D15" s="64"/>
      <c r="E15" s="64"/>
      <c r="F15" s="64"/>
      <c r="G15" s="65"/>
      <c r="H15" s="4"/>
      <c r="I15" s="4"/>
      <c r="J15" s="4"/>
      <c r="K15" s="4"/>
    </row>
    <row r="16" spans="1:11" ht="17.25" customHeight="1">
      <c r="A16" s="8">
        <v>15</v>
      </c>
      <c r="B16" s="10">
        <v>5307</v>
      </c>
      <c r="C16" s="10">
        <v>4307</v>
      </c>
      <c r="D16" s="11">
        <f>C16/B16*100</f>
        <v>81.156962502355384</v>
      </c>
      <c r="E16" s="8">
        <v>15</v>
      </c>
      <c r="F16" s="8">
        <v>39</v>
      </c>
      <c r="G16" s="27">
        <f>C16/373</f>
        <v>11.546916890080428</v>
      </c>
      <c r="H16" s="4"/>
      <c r="I16" s="4"/>
      <c r="J16" s="4"/>
      <c r="K16" s="4"/>
    </row>
    <row r="17" spans="1:11" ht="17.25" customHeight="1">
      <c r="A17" s="63" t="s">
        <v>83</v>
      </c>
      <c r="B17" s="64"/>
      <c r="C17" s="64"/>
      <c r="D17" s="64"/>
      <c r="E17" s="64"/>
      <c r="F17" s="64"/>
      <c r="G17" s="65"/>
      <c r="H17" s="4"/>
      <c r="I17" s="4"/>
      <c r="J17" s="4"/>
      <c r="K17" s="4"/>
    </row>
    <row r="18" spans="1:11" ht="15.75" customHeight="1">
      <c r="A18" s="37">
        <f>A12+A14+A16</f>
        <v>50</v>
      </c>
      <c r="B18" s="37">
        <f>B12+B14+B16</f>
        <v>17032</v>
      </c>
      <c r="C18" s="37">
        <f>C12+C14+C16</f>
        <v>13211</v>
      </c>
      <c r="D18" s="50">
        <f>C18/B18*100</f>
        <v>77.565758572099568</v>
      </c>
      <c r="E18" s="37">
        <f>E12+E14+E16</f>
        <v>50</v>
      </c>
      <c r="F18" s="37">
        <f>F12+F14+F16</f>
        <v>150</v>
      </c>
      <c r="G18" s="48">
        <f>SUM(G12+G14+G16)</f>
        <v>40.346971884237306</v>
      </c>
      <c r="H18" s="4"/>
      <c r="I18" s="4"/>
      <c r="J18" s="4"/>
      <c r="K18" s="4"/>
    </row>
    <row r="19" spans="1:11" ht="26.25" customHeight="1">
      <c r="A19" s="4"/>
      <c r="B19" s="4"/>
      <c r="C19" s="4"/>
      <c r="D19" s="4"/>
      <c r="E19" s="4"/>
      <c r="F19" s="4"/>
      <c r="G19" s="4"/>
      <c r="H19" s="4"/>
      <c r="I19" s="4"/>
      <c r="J19" s="4"/>
      <c r="K19" s="4"/>
    </row>
    <row r="20" spans="1:11" ht="21" customHeight="1">
      <c r="A20" s="68"/>
      <c r="B20" s="69"/>
      <c r="C20" s="69"/>
      <c r="D20" s="69"/>
      <c r="E20" s="69"/>
      <c r="F20" s="69"/>
      <c r="G20" s="69"/>
      <c r="H20" s="4"/>
      <c r="I20" s="4"/>
      <c r="J20" s="4"/>
      <c r="K20" s="4"/>
    </row>
    <row r="21" spans="1:11" ht="42.6" hidden="1" customHeight="1">
      <c r="A21" s="4"/>
      <c r="B21" s="4"/>
      <c r="C21" s="4"/>
      <c r="D21" s="4"/>
      <c r="E21" s="4"/>
      <c r="F21" s="4"/>
      <c r="G21" s="4"/>
      <c r="H21" s="4"/>
      <c r="I21" s="4"/>
      <c r="J21" s="4"/>
      <c r="K21" s="4"/>
    </row>
    <row r="22" spans="1:11" ht="36.6" customHeight="1">
      <c r="A22" s="70" t="s">
        <v>8</v>
      </c>
      <c r="B22" s="70"/>
      <c r="C22" s="4"/>
      <c r="D22" s="34"/>
      <c r="E22" s="14"/>
      <c r="F22" s="66" t="s">
        <v>64</v>
      </c>
      <c r="G22" s="66"/>
      <c r="H22" s="4"/>
      <c r="I22" s="4"/>
      <c r="J22" s="4"/>
      <c r="K22" s="4"/>
    </row>
    <row r="23" spans="1:11" ht="17.25" customHeight="1">
      <c r="A23" s="4"/>
      <c r="B23" s="4"/>
      <c r="C23" s="4"/>
      <c r="D23" s="24" t="s">
        <v>52</v>
      </c>
      <c r="E23" s="24"/>
      <c r="F23" s="67" t="s">
        <v>20</v>
      </c>
      <c r="G23" s="67"/>
      <c r="H23" s="4"/>
      <c r="I23" s="4"/>
      <c r="J23" s="4"/>
      <c r="K23" s="4"/>
    </row>
    <row r="24" spans="1:11" ht="36" customHeight="1">
      <c r="A24" s="70" t="s">
        <v>2</v>
      </c>
      <c r="B24" s="70"/>
      <c r="C24" s="4"/>
      <c r="D24" s="34"/>
      <c r="E24" s="14"/>
      <c r="F24" s="66" t="s">
        <v>65</v>
      </c>
      <c r="G24" s="66"/>
      <c r="H24" s="4"/>
      <c r="I24" s="4"/>
      <c r="J24" s="4"/>
      <c r="K24" s="4"/>
    </row>
    <row r="25" spans="1:11" ht="10.5" customHeight="1">
      <c r="A25" s="4"/>
      <c r="B25" s="4"/>
      <c r="C25" s="4"/>
      <c r="D25" s="24" t="s">
        <v>52</v>
      </c>
      <c r="E25" s="22"/>
      <c r="F25" s="67" t="s">
        <v>20</v>
      </c>
      <c r="G25" s="67"/>
      <c r="H25" s="4"/>
      <c r="I25" s="4"/>
      <c r="J25" s="4"/>
      <c r="K25" s="4"/>
    </row>
    <row r="26" spans="1:11" ht="13.15" customHeight="1">
      <c r="A26" s="4"/>
      <c r="B26" s="4"/>
      <c r="C26" s="4"/>
      <c r="D26" s="4"/>
      <c r="E26" s="4"/>
      <c r="F26" s="4"/>
      <c r="G26" s="4"/>
      <c r="H26" s="4"/>
      <c r="I26" s="4"/>
      <c r="J26" s="4"/>
      <c r="K26" s="4"/>
    </row>
    <row r="27" spans="1:11" hidden="1">
      <c r="A27" s="4"/>
      <c r="B27" s="4"/>
      <c r="C27" s="4"/>
      <c r="D27" s="4"/>
      <c r="E27" s="4"/>
      <c r="F27" s="4"/>
      <c r="G27" s="4"/>
      <c r="H27" s="4"/>
      <c r="I27" s="4"/>
      <c r="J27" s="4"/>
      <c r="K27" s="4"/>
    </row>
    <row r="28" spans="1:11" hidden="1">
      <c r="A28" s="4"/>
      <c r="B28" s="4"/>
      <c r="C28" s="4"/>
      <c r="D28" s="4"/>
      <c r="E28" s="4"/>
      <c r="F28" s="4"/>
      <c r="G28" s="4"/>
      <c r="H28" s="4"/>
      <c r="I28" s="4"/>
      <c r="J28" s="4"/>
      <c r="K28" s="4"/>
    </row>
    <row r="29" spans="1:11" hidden="1"/>
    <row r="30" spans="1:11">
      <c r="A30" s="1" t="s">
        <v>89</v>
      </c>
    </row>
    <row r="31" spans="1:11">
      <c r="A31" s="43"/>
    </row>
  </sheetData>
  <mergeCells count="18">
    <mergeCell ref="A13:G13"/>
    <mergeCell ref="F24:G24"/>
    <mergeCell ref="F25:G25"/>
    <mergeCell ref="A20:G20"/>
    <mergeCell ref="F22:G22"/>
    <mergeCell ref="F23:G23"/>
    <mergeCell ref="A24:B24"/>
    <mergeCell ref="A22:B22"/>
    <mergeCell ref="A15:G15"/>
    <mergeCell ref="A17:G17"/>
    <mergeCell ref="A11:G11"/>
    <mergeCell ref="E1:G1"/>
    <mergeCell ref="A4:G4"/>
    <mergeCell ref="A5:G5"/>
    <mergeCell ref="A6:G6"/>
    <mergeCell ref="E8:G8"/>
    <mergeCell ref="A8:A9"/>
    <mergeCell ref="B8:D8"/>
  </mergeCells>
  <phoneticPr fontId="0" type="noConversion"/>
  <pageMargins left="1" right="0.4" top="0.52" bottom="1" header="0.5" footer="0.5"/>
  <pageSetup paperSize="9" scale="86" orientation="portrait" r:id="rId1"/>
  <headerFooter alignWithMargins="0"/>
</worksheet>
</file>

<file path=xl/worksheets/sheet2.xml><?xml version="1.0" encoding="utf-8"?>
<worksheet xmlns="http://schemas.openxmlformats.org/spreadsheetml/2006/main" xmlns:r="http://schemas.openxmlformats.org/officeDocument/2006/relationships">
  <sheetPr enableFormatConditionsCalculation="0">
    <tabColor indexed="42"/>
    <pageSetUpPr fitToPage="1"/>
  </sheetPr>
  <dimension ref="A1:J45"/>
  <sheetViews>
    <sheetView view="pageBreakPreview" workbookViewId="0">
      <selection activeCell="F18" sqref="F18"/>
    </sheetView>
  </sheetViews>
  <sheetFormatPr defaultRowHeight="15"/>
  <cols>
    <col min="1" max="1" width="27.5703125" style="1" customWidth="1"/>
    <col min="2" max="2" width="15.7109375" style="1" customWidth="1"/>
    <col min="3" max="3" width="9.5703125" style="1" customWidth="1"/>
    <col min="4" max="4" width="11.28515625" style="1" customWidth="1"/>
    <col min="5" max="5" width="13.140625" style="1" customWidth="1"/>
    <col min="6" max="6" width="18.42578125" style="1" customWidth="1"/>
    <col min="7" max="16384" width="9.140625" style="1"/>
  </cols>
  <sheetData>
    <row r="1" spans="1:10" ht="60.75" customHeight="1">
      <c r="D1" s="55" t="s">
        <v>101</v>
      </c>
      <c r="E1" s="55"/>
      <c r="F1" s="55"/>
      <c r="G1" s="4"/>
    </row>
    <row r="2" spans="1:10">
      <c r="A2" s="4"/>
      <c r="B2" s="4"/>
      <c r="C2" s="4"/>
      <c r="D2" s="4"/>
      <c r="E2" s="5"/>
      <c r="F2" s="5"/>
      <c r="G2" s="4"/>
      <c r="H2" s="4"/>
      <c r="I2" s="4"/>
      <c r="J2" s="4"/>
    </row>
    <row r="3" spans="1:10" ht="0.6" customHeight="1">
      <c r="A3" s="4"/>
      <c r="B3" s="4"/>
      <c r="C3" s="4"/>
      <c r="D3" s="4"/>
      <c r="E3" s="4"/>
      <c r="F3" s="5"/>
      <c r="G3" s="4"/>
      <c r="H3" s="4"/>
      <c r="I3" s="4"/>
      <c r="J3" s="4"/>
    </row>
    <row r="4" spans="1:10" ht="38.25" customHeight="1">
      <c r="A4" s="56" t="s">
        <v>102</v>
      </c>
      <c r="B4" s="56"/>
      <c r="C4" s="56"/>
      <c r="D4" s="56"/>
      <c r="E4" s="56"/>
      <c r="F4" s="56"/>
      <c r="G4" s="4"/>
      <c r="H4" s="4"/>
      <c r="I4" s="4"/>
      <c r="J4" s="4"/>
    </row>
    <row r="5" spans="1:10" ht="15.75" customHeight="1">
      <c r="A5" s="3"/>
      <c r="B5" s="3"/>
      <c r="C5" s="3"/>
      <c r="D5" s="3"/>
      <c r="E5" s="3"/>
      <c r="F5" s="3"/>
      <c r="G5" s="4"/>
      <c r="H5" s="4"/>
      <c r="I5" s="4"/>
      <c r="J5" s="4"/>
    </row>
    <row r="6" spans="1:10" ht="21.75" customHeight="1">
      <c r="A6" s="57" t="s">
        <v>63</v>
      </c>
      <c r="B6" s="57"/>
      <c r="C6" s="57"/>
      <c r="D6" s="57"/>
      <c r="E6" s="57"/>
      <c r="F6" s="57"/>
      <c r="G6" s="4"/>
      <c r="H6" s="4"/>
      <c r="I6" s="4"/>
      <c r="J6" s="4"/>
    </row>
    <row r="7" spans="1:10" ht="9.75" customHeight="1">
      <c r="A7" s="78" t="s">
        <v>3</v>
      </c>
      <c r="B7" s="78"/>
      <c r="C7" s="78"/>
      <c r="D7" s="78"/>
      <c r="E7" s="78"/>
      <c r="F7" s="78"/>
      <c r="G7" s="4"/>
      <c r="H7" s="4"/>
      <c r="I7" s="4"/>
      <c r="J7" s="4"/>
    </row>
    <row r="8" spans="1:10" ht="21" hidden="1" customHeight="1">
      <c r="A8" s="4"/>
      <c r="B8" s="4"/>
      <c r="C8" s="4"/>
      <c r="D8" s="4"/>
      <c r="E8" s="4"/>
      <c r="F8" s="5"/>
      <c r="G8" s="4"/>
      <c r="H8" s="4"/>
      <c r="I8" s="4"/>
      <c r="J8" s="4"/>
    </row>
    <row r="9" spans="1:10" ht="9.75" customHeight="1">
      <c r="A9" s="4"/>
      <c r="B9" s="4"/>
      <c r="C9" s="4"/>
      <c r="D9" s="4"/>
      <c r="E9" s="4"/>
      <c r="F9" s="4"/>
      <c r="G9" s="4"/>
      <c r="H9" s="4"/>
      <c r="I9" s="4"/>
      <c r="J9" s="4"/>
    </row>
    <row r="10" spans="1:10" ht="33" customHeight="1">
      <c r="A10" s="62" t="s">
        <v>23</v>
      </c>
      <c r="B10" s="62" t="s">
        <v>16</v>
      </c>
      <c r="C10" s="62"/>
      <c r="D10" s="62"/>
      <c r="E10" s="62" t="s">
        <v>11</v>
      </c>
      <c r="F10" s="62" t="s">
        <v>54</v>
      </c>
      <c r="G10" s="4"/>
      <c r="H10" s="4"/>
      <c r="I10" s="4"/>
      <c r="J10" s="4"/>
    </row>
    <row r="11" spans="1:10" ht="15.75" customHeight="1">
      <c r="A11" s="62"/>
      <c r="B11" s="62" t="s">
        <v>53</v>
      </c>
      <c r="C11" s="62" t="s">
        <v>4</v>
      </c>
      <c r="D11" s="62"/>
      <c r="E11" s="62"/>
      <c r="F11" s="62"/>
      <c r="G11" s="4"/>
      <c r="H11" s="4"/>
      <c r="I11" s="4"/>
      <c r="J11" s="4"/>
    </row>
    <row r="12" spans="1:10" ht="38.25" customHeight="1">
      <c r="A12" s="62"/>
      <c r="B12" s="62"/>
      <c r="C12" s="6" t="s">
        <v>9</v>
      </c>
      <c r="D12" s="6" t="s">
        <v>10</v>
      </c>
      <c r="E12" s="62"/>
      <c r="F12" s="62"/>
      <c r="G12" s="4"/>
      <c r="H12" s="4"/>
      <c r="I12" s="4"/>
      <c r="J12" s="4"/>
    </row>
    <row r="13" spans="1:10" ht="12.75" customHeight="1">
      <c r="A13" s="8">
        <v>1</v>
      </c>
      <c r="B13" s="8">
        <v>2</v>
      </c>
      <c r="C13" s="8">
        <v>3</v>
      </c>
      <c r="D13" s="8">
        <v>4</v>
      </c>
      <c r="E13" s="8">
        <v>5</v>
      </c>
      <c r="F13" s="8">
        <v>6</v>
      </c>
      <c r="G13" s="4"/>
      <c r="H13" s="4"/>
      <c r="I13" s="4"/>
      <c r="J13" s="4"/>
    </row>
    <row r="14" spans="1:10" ht="19.149999999999999" customHeight="1">
      <c r="A14" s="40" t="s">
        <v>66</v>
      </c>
      <c r="B14" s="41">
        <f>B16+B22+B28</f>
        <v>27094129.640000001</v>
      </c>
      <c r="C14" s="41">
        <f>C16+C22+C28</f>
        <v>0</v>
      </c>
      <c r="D14" s="41">
        <f>D16+D22+D28</f>
        <v>0</v>
      </c>
      <c r="E14" s="41">
        <f>E16+E22+E28</f>
        <v>13211</v>
      </c>
      <c r="F14" s="44">
        <f>B14/E14</f>
        <v>2050.8765150253575</v>
      </c>
      <c r="G14" s="4"/>
      <c r="H14" s="4"/>
      <c r="I14" s="4"/>
      <c r="J14" s="4"/>
    </row>
    <row r="15" spans="1:10" ht="27.6" customHeight="1">
      <c r="A15" s="63" t="s">
        <v>88</v>
      </c>
      <c r="B15" s="64"/>
      <c r="C15" s="64"/>
      <c r="D15" s="64"/>
      <c r="E15" s="64"/>
      <c r="F15" s="65"/>
      <c r="G15" s="4"/>
      <c r="H15" s="4"/>
      <c r="I15" s="4"/>
      <c r="J15" s="4"/>
    </row>
    <row r="16" spans="1:10" s="13" customFormat="1" ht="18" customHeight="1">
      <c r="A16" s="31" t="s">
        <v>48</v>
      </c>
      <c r="B16" s="32">
        <f>B17+B18+B19+B20</f>
        <v>11807023.329999998</v>
      </c>
      <c r="C16" s="32">
        <v>0</v>
      </c>
      <c r="D16" s="32">
        <v>0</v>
      </c>
      <c r="E16" s="33">
        <v>6890</v>
      </c>
      <c r="F16" s="32">
        <f>B16/E16</f>
        <v>1713.6463468795353</v>
      </c>
      <c r="G16" s="12"/>
      <c r="H16" s="12"/>
      <c r="I16" s="12"/>
      <c r="J16" s="12"/>
    </row>
    <row r="17" spans="1:10" ht="45">
      <c r="A17" s="9" t="s">
        <v>55</v>
      </c>
      <c r="B17" s="28">
        <v>9583835.5299999993</v>
      </c>
      <c r="C17" s="28">
        <v>0</v>
      </c>
      <c r="D17" s="28">
        <v>0</v>
      </c>
      <c r="E17" s="10"/>
      <c r="F17" s="28">
        <f>B17/E16</f>
        <v>1390.9775805515239</v>
      </c>
      <c r="G17" s="4"/>
      <c r="H17" s="4"/>
      <c r="I17" s="4"/>
      <c r="J17" s="4"/>
    </row>
    <row r="18" spans="1:10" ht="60">
      <c r="A18" s="9" t="s">
        <v>56</v>
      </c>
      <c r="B18" s="28">
        <v>2182197.7999999998</v>
      </c>
      <c r="C18" s="28">
        <v>0</v>
      </c>
      <c r="D18" s="28">
        <v>0</v>
      </c>
      <c r="E18" s="10"/>
      <c r="F18" s="28">
        <f>B18/E16</f>
        <v>316.71956458635702</v>
      </c>
      <c r="G18" s="4"/>
      <c r="H18" s="4"/>
      <c r="I18" s="4"/>
      <c r="J18" s="4"/>
    </row>
    <row r="19" spans="1:10" ht="27" customHeight="1">
      <c r="A19" s="9" t="s">
        <v>50</v>
      </c>
      <c r="B19" s="28">
        <v>0</v>
      </c>
      <c r="C19" s="28">
        <v>0</v>
      </c>
      <c r="D19" s="28">
        <v>0</v>
      </c>
      <c r="E19" s="10"/>
      <c r="F19" s="28"/>
      <c r="G19" s="4"/>
      <c r="H19" s="4"/>
      <c r="I19" s="4"/>
      <c r="J19" s="4"/>
    </row>
    <row r="20" spans="1:10" ht="27" customHeight="1">
      <c r="A20" s="9" t="s">
        <v>51</v>
      </c>
      <c r="B20" s="28">
        <v>40990</v>
      </c>
      <c r="C20" s="28">
        <v>0</v>
      </c>
      <c r="D20" s="28">
        <v>0</v>
      </c>
      <c r="E20" s="10"/>
      <c r="F20" s="28">
        <f>B20/E16</f>
        <v>5.9492017416545719</v>
      </c>
      <c r="G20" s="4"/>
      <c r="H20" s="4"/>
      <c r="I20" s="4"/>
      <c r="J20" s="4"/>
    </row>
    <row r="21" spans="1:10" ht="35.25" customHeight="1">
      <c r="A21" s="72" t="s">
        <v>86</v>
      </c>
      <c r="B21" s="73"/>
      <c r="C21" s="73"/>
      <c r="D21" s="73"/>
      <c r="E21" s="73"/>
      <c r="F21" s="74"/>
      <c r="G21" s="4"/>
      <c r="H21" s="4"/>
      <c r="I21" s="4"/>
      <c r="J21" s="4"/>
    </row>
    <row r="22" spans="1:10" s="13" customFormat="1" ht="18" customHeight="1">
      <c r="A22" s="31" t="s">
        <v>48</v>
      </c>
      <c r="B22" s="32">
        <f>B23+B24+B25+B26</f>
        <v>4723864.6400000006</v>
      </c>
      <c r="C22" s="32">
        <v>0</v>
      </c>
      <c r="D22" s="32">
        <v>0</v>
      </c>
      <c r="E22" s="33">
        <v>2014</v>
      </c>
      <c r="F22" s="32">
        <f>B22/E22</f>
        <v>2345.5137239324731</v>
      </c>
      <c r="G22" s="12"/>
      <c r="H22" s="12"/>
      <c r="I22" s="12"/>
      <c r="J22" s="12"/>
    </row>
    <row r="23" spans="1:10" ht="45">
      <c r="A23" s="9" t="s">
        <v>55</v>
      </c>
      <c r="B23" s="28">
        <v>4471246.4400000004</v>
      </c>
      <c r="C23" s="28">
        <v>0</v>
      </c>
      <c r="D23" s="28">
        <v>0</v>
      </c>
      <c r="E23" s="10"/>
      <c r="F23" s="28">
        <f>B23/E22</f>
        <v>2220.0826415094343</v>
      </c>
      <c r="G23" s="4"/>
      <c r="H23" s="4"/>
      <c r="I23" s="4"/>
      <c r="J23" s="4"/>
    </row>
    <row r="24" spans="1:10" ht="60">
      <c r="A24" s="9" t="s">
        <v>56</v>
      </c>
      <c r="B24" s="28">
        <v>0</v>
      </c>
      <c r="C24" s="28">
        <v>0</v>
      </c>
      <c r="D24" s="28">
        <v>0</v>
      </c>
      <c r="E24" s="10"/>
      <c r="F24" s="28">
        <v>0</v>
      </c>
      <c r="G24" s="4"/>
      <c r="H24" s="4"/>
      <c r="I24" s="4"/>
      <c r="J24" s="4"/>
    </row>
    <row r="25" spans="1:10" ht="27" customHeight="1">
      <c r="A25" s="9" t="s">
        <v>50</v>
      </c>
      <c r="B25" s="28">
        <v>169793.2</v>
      </c>
      <c r="C25" s="28">
        <v>0</v>
      </c>
      <c r="D25" s="28">
        <v>0</v>
      </c>
      <c r="E25" s="10"/>
      <c r="F25" s="28">
        <f>B25/E22</f>
        <v>84.306454816286006</v>
      </c>
      <c r="G25" s="4"/>
      <c r="H25" s="4"/>
      <c r="I25" s="4"/>
      <c r="J25" s="4"/>
    </row>
    <row r="26" spans="1:10" ht="27" customHeight="1">
      <c r="A26" s="9" t="s">
        <v>51</v>
      </c>
      <c r="B26" s="28">
        <v>82825</v>
      </c>
      <c r="C26" s="28">
        <v>0</v>
      </c>
      <c r="D26" s="28">
        <v>0</v>
      </c>
      <c r="E26" s="10"/>
      <c r="F26" s="28">
        <f>B26/E22</f>
        <v>41.124627606752732</v>
      </c>
      <c r="G26" s="4"/>
      <c r="H26" s="4"/>
      <c r="I26" s="4"/>
      <c r="J26" s="4"/>
    </row>
    <row r="27" spans="1:10" ht="18.600000000000001" customHeight="1">
      <c r="A27" s="72" t="s">
        <v>84</v>
      </c>
      <c r="B27" s="73"/>
      <c r="C27" s="73"/>
      <c r="D27" s="73"/>
      <c r="E27" s="73"/>
      <c r="F27" s="74"/>
      <c r="G27" s="4"/>
      <c r="H27" s="4"/>
      <c r="I27" s="4"/>
      <c r="J27" s="4"/>
    </row>
    <row r="28" spans="1:10" s="13" customFormat="1" ht="18" customHeight="1">
      <c r="A28" s="31" t="s">
        <v>48</v>
      </c>
      <c r="B28" s="32">
        <f>B29+B30+B31+B32</f>
        <v>10563241.67</v>
      </c>
      <c r="C28" s="32">
        <v>0</v>
      </c>
      <c r="D28" s="32">
        <v>0</v>
      </c>
      <c r="E28" s="33">
        <v>4307</v>
      </c>
      <c r="F28" s="32">
        <f>B28/E28</f>
        <v>2452.5752658462966</v>
      </c>
      <c r="G28" s="12"/>
      <c r="H28" s="12"/>
      <c r="I28" s="12"/>
      <c r="J28" s="12"/>
    </row>
    <row r="29" spans="1:10" ht="45">
      <c r="A29" s="9" t="s">
        <v>55</v>
      </c>
      <c r="B29" s="28">
        <v>9780736.6699999999</v>
      </c>
      <c r="C29" s="28">
        <v>0</v>
      </c>
      <c r="D29" s="28">
        <v>0</v>
      </c>
      <c r="E29" s="10"/>
      <c r="F29" s="28">
        <f>B29/E28</f>
        <v>2270.8931205015092</v>
      </c>
      <c r="G29" s="4"/>
      <c r="H29" s="4"/>
      <c r="I29" s="4"/>
      <c r="J29" s="4"/>
    </row>
    <row r="30" spans="1:10" ht="60">
      <c r="A30" s="9" t="s">
        <v>56</v>
      </c>
      <c r="B30" s="28">
        <v>0</v>
      </c>
      <c r="C30" s="28">
        <v>0</v>
      </c>
      <c r="D30" s="28">
        <v>0</v>
      </c>
      <c r="E30" s="10"/>
      <c r="F30" s="28"/>
      <c r="G30" s="4"/>
      <c r="H30" s="4"/>
      <c r="I30" s="4"/>
      <c r="J30" s="4"/>
    </row>
    <row r="31" spans="1:10" ht="27" customHeight="1">
      <c r="A31" s="9" t="s">
        <v>50</v>
      </c>
      <c r="B31" s="28">
        <v>372000</v>
      </c>
      <c r="C31" s="28">
        <v>0</v>
      </c>
      <c r="D31" s="28">
        <v>0</v>
      </c>
      <c r="E31" s="10"/>
      <c r="F31" s="28">
        <f>B31/E28</f>
        <v>86.371023914557696</v>
      </c>
      <c r="G31" s="4"/>
      <c r="H31" s="4"/>
      <c r="I31" s="4"/>
      <c r="J31" s="4"/>
    </row>
    <row r="32" spans="1:10" ht="27" customHeight="1">
      <c r="A32" s="9" t="s">
        <v>51</v>
      </c>
      <c r="B32" s="28">
        <v>410505</v>
      </c>
      <c r="C32" s="28">
        <v>0</v>
      </c>
      <c r="D32" s="28">
        <v>0</v>
      </c>
      <c r="E32" s="10"/>
      <c r="F32" s="28">
        <f>B32/E28</f>
        <v>95.311121430229861</v>
      </c>
      <c r="G32" s="4"/>
      <c r="H32" s="4"/>
      <c r="I32" s="4"/>
      <c r="J32" s="4"/>
    </row>
    <row r="33" spans="1:10" ht="27" customHeight="1">
      <c r="A33" s="18" t="s">
        <v>67</v>
      </c>
      <c r="B33" s="30"/>
      <c r="C33" s="39"/>
      <c r="D33" s="30"/>
      <c r="E33" s="75" t="s">
        <v>64</v>
      </c>
      <c r="F33" s="75"/>
      <c r="G33" s="4"/>
      <c r="H33" s="4"/>
      <c r="I33" s="4"/>
      <c r="J33" s="4"/>
    </row>
    <row r="34" spans="1:10" ht="10.15" customHeight="1">
      <c r="A34" s="18"/>
      <c r="B34" s="30"/>
      <c r="C34" s="42" t="s">
        <v>52</v>
      </c>
      <c r="D34" s="42"/>
      <c r="E34" s="76" t="s">
        <v>20</v>
      </c>
      <c r="F34" s="76"/>
      <c r="G34" s="4"/>
      <c r="H34" s="4"/>
      <c r="I34" s="4"/>
      <c r="J34" s="4"/>
    </row>
    <row r="35" spans="1:10" ht="31.15" customHeight="1">
      <c r="A35" s="14" t="s">
        <v>2</v>
      </c>
      <c r="B35" s="20"/>
      <c r="C35" s="34"/>
      <c r="D35" s="20"/>
      <c r="E35" s="66" t="s">
        <v>65</v>
      </c>
      <c r="F35" s="66"/>
      <c r="G35" s="4"/>
      <c r="H35" s="4"/>
      <c r="I35" s="4"/>
      <c r="J35" s="4"/>
    </row>
    <row r="36" spans="1:10" ht="31.15" customHeight="1">
      <c r="A36" s="20"/>
      <c r="B36" s="20"/>
      <c r="C36" s="24" t="s">
        <v>52</v>
      </c>
      <c r="D36" s="15"/>
      <c r="E36" s="77" t="s">
        <v>20</v>
      </c>
      <c r="F36" s="77"/>
      <c r="G36" s="4"/>
      <c r="H36" s="4"/>
      <c r="I36" s="4"/>
      <c r="J36" s="4"/>
    </row>
    <row r="37" spans="1:10">
      <c r="A37" s="16"/>
      <c r="B37" s="16"/>
      <c r="C37" s="16"/>
      <c r="D37" s="16"/>
      <c r="E37" s="16"/>
      <c r="F37" s="16"/>
      <c r="G37" s="4"/>
      <c r="H37" s="4"/>
      <c r="I37" s="4"/>
      <c r="J37" s="4"/>
    </row>
    <row r="38" spans="1:10" ht="45">
      <c r="A38" s="18" t="s">
        <v>89</v>
      </c>
      <c r="B38" s="17"/>
      <c r="C38" s="17"/>
      <c r="D38" s="17"/>
      <c r="E38" s="17"/>
      <c r="F38" s="17"/>
      <c r="G38" s="4"/>
      <c r="H38" s="4"/>
      <c r="I38" s="4"/>
      <c r="J38" s="4"/>
    </row>
    <row r="39" spans="1:10" ht="15.75" customHeight="1">
      <c r="A39" s="71"/>
      <c r="B39" s="71"/>
      <c r="C39" s="71"/>
      <c r="D39" s="18"/>
      <c r="E39" s="18"/>
      <c r="F39" s="18"/>
    </row>
    <row r="40" spans="1:10">
      <c r="A40" s="18"/>
      <c r="B40" s="18"/>
      <c r="C40" s="18"/>
      <c r="D40" s="18"/>
      <c r="E40" s="18"/>
      <c r="F40" s="18"/>
    </row>
    <row r="41" spans="1:10">
      <c r="A41" s="18"/>
      <c r="B41" s="18"/>
      <c r="C41" s="18"/>
      <c r="D41" s="18"/>
      <c r="E41" s="18"/>
      <c r="F41" s="18"/>
    </row>
    <row r="42" spans="1:10">
      <c r="A42" s="18"/>
      <c r="B42" s="18"/>
      <c r="C42" s="18"/>
      <c r="D42" s="18"/>
      <c r="E42" s="18"/>
      <c r="F42" s="18"/>
    </row>
    <row r="43" spans="1:10">
      <c r="A43" s="14"/>
      <c r="B43" s="19"/>
      <c r="C43" s="19"/>
      <c r="D43" s="19"/>
      <c r="E43" s="19"/>
      <c r="F43" s="19"/>
    </row>
    <row r="44" spans="1:10">
      <c r="A44" s="19"/>
      <c r="B44" s="19"/>
      <c r="C44" s="19"/>
      <c r="D44" s="19"/>
      <c r="E44" s="19"/>
      <c r="F44" s="19"/>
    </row>
    <row r="45" spans="1:10">
      <c r="A45" s="19"/>
    </row>
  </sheetData>
  <mergeCells count="18">
    <mergeCell ref="D1:F1"/>
    <mergeCell ref="A4:F4"/>
    <mergeCell ref="B10:D10"/>
    <mergeCell ref="B11:B12"/>
    <mergeCell ref="C11:D11"/>
    <mergeCell ref="A10:A12"/>
    <mergeCell ref="A6:F6"/>
    <mergeCell ref="A7:F7"/>
    <mergeCell ref="E10:E12"/>
    <mergeCell ref="F10:F12"/>
    <mergeCell ref="A39:C39"/>
    <mergeCell ref="A15:F15"/>
    <mergeCell ref="A27:F27"/>
    <mergeCell ref="E33:F33"/>
    <mergeCell ref="E34:F34"/>
    <mergeCell ref="E35:F35"/>
    <mergeCell ref="E36:F36"/>
    <mergeCell ref="A21:F21"/>
  </mergeCells>
  <phoneticPr fontId="1" type="noConversion"/>
  <pageMargins left="0.94488188976377963" right="0.43307086614173229" top="0.43307086614173229" bottom="0.98425196850393704" header="0.51181102362204722" footer="0.51181102362204722"/>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sheetPr enableFormatConditionsCalculation="0">
    <tabColor indexed="42"/>
  </sheetPr>
  <dimension ref="A1:H84"/>
  <sheetViews>
    <sheetView view="pageBreakPreview" topLeftCell="A50" workbookViewId="0">
      <selection activeCell="C51" sqref="C51"/>
    </sheetView>
  </sheetViews>
  <sheetFormatPr defaultRowHeight="15"/>
  <cols>
    <col min="1" max="1" width="29.140625" style="1" customWidth="1"/>
    <col min="2" max="2" width="13.85546875" style="1" customWidth="1"/>
    <col min="3" max="3" width="14.85546875" style="1" customWidth="1"/>
    <col min="4" max="4" width="16" style="1" customWidth="1"/>
    <col min="5" max="5" width="12.42578125" style="1" customWidth="1"/>
    <col min="6" max="16384" width="9.140625" style="1"/>
  </cols>
  <sheetData>
    <row r="1" spans="1:8" ht="60.75" customHeight="1">
      <c r="C1" s="55" t="s">
        <v>92</v>
      </c>
      <c r="D1" s="55"/>
      <c r="E1" s="55"/>
      <c r="F1" s="4"/>
      <c r="G1" s="4"/>
    </row>
    <row r="2" spans="1:8" hidden="1">
      <c r="A2" s="4"/>
      <c r="B2" s="4"/>
      <c r="C2" s="5"/>
      <c r="D2" s="5"/>
      <c r="E2" s="4"/>
      <c r="F2" s="4"/>
      <c r="G2" s="4"/>
      <c r="H2" s="4"/>
    </row>
    <row r="3" spans="1:8" ht="15.75" customHeight="1">
      <c r="A3" s="4"/>
      <c r="B3" s="4"/>
      <c r="C3" s="4"/>
      <c r="D3" s="4"/>
      <c r="E3" s="5" t="s">
        <v>46</v>
      </c>
      <c r="F3" s="4"/>
      <c r="G3" s="4"/>
      <c r="H3" s="4"/>
    </row>
    <row r="4" spans="1:8" ht="30.75" customHeight="1">
      <c r="A4" s="56" t="s">
        <v>93</v>
      </c>
      <c r="B4" s="56"/>
      <c r="C4" s="56"/>
      <c r="D4" s="56"/>
      <c r="E4" s="56"/>
      <c r="F4" s="4"/>
      <c r="G4" s="4"/>
      <c r="H4" s="4"/>
    </row>
    <row r="5" spans="1:8" ht="0.75" customHeight="1">
      <c r="A5" s="23"/>
      <c r="B5" s="23"/>
      <c r="C5" s="23"/>
      <c r="D5" s="23"/>
      <c r="E5" s="14"/>
      <c r="F5" s="4"/>
      <c r="G5" s="4"/>
      <c r="H5" s="4"/>
    </row>
    <row r="6" spans="1:8" ht="17.25" customHeight="1">
      <c r="A6" s="57" t="s">
        <v>63</v>
      </c>
      <c r="B6" s="57"/>
      <c r="C6" s="57"/>
      <c r="D6" s="57"/>
      <c r="E6" s="57"/>
      <c r="F6" s="4"/>
      <c r="G6" s="4"/>
      <c r="H6" s="4"/>
    </row>
    <row r="7" spans="1:8" ht="11.25" customHeight="1">
      <c r="A7" s="84" t="s">
        <v>13</v>
      </c>
      <c r="B7" s="84"/>
      <c r="C7" s="84"/>
      <c r="D7" s="84"/>
      <c r="E7" s="4"/>
      <c r="F7" s="4"/>
      <c r="G7" s="4"/>
      <c r="H7" s="4"/>
    </row>
    <row r="8" spans="1:8" ht="12.75" customHeight="1">
      <c r="A8" s="4"/>
      <c r="B8" s="4"/>
      <c r="C8" s="4"/>
      <c r="D8" s="4"/>
      <c r="E8" s="5" t="s">
        <v>15</v>
      </c>
      <c r="F8" s="4"/>
      <c r="G8" s="4"/>
      <c r="H8" s="4"/>
    </row>
    <row r="9" spans="1:8" ht="1.5" customHeight="1">
      <c r="A9" s="4"/>
      <c r="B9" s="4"/>
      <c r="C9" s="4"/>
      <c r="D9" s="4"/>
      <c r="E9" s="4"/>
      <c r="F9" s="4"/>
      <c r="G9" s="4"/>
      <c r="H9" s="4"/>
    </row>
    <row r="10" spans="1:8" ht="75" customHeight="1">
      <c r="A10" s="6" t="s">
        <v>36</v>
      </c>
      <c r="B10" s="6" t="s">
        <v>21</v>
      </c>
      <c r="C10" s="6" t="s">
        <v>12</v>
      </c>
      <c r="D10" s="6" t="s">
        <v>17</v>
      </c>
      <c r="E10" s="6" t="s">
        <v>37</v>
      </c>
      <c r="F10" s="4"/>
      <c r="G10" s="4"/>
      <c r="H10" s="4"/>
    </row>
    <row r="11" spans="1:8" ht="13.5" customHeight="1">
      <c r="A11" s="8">
        <v>1</v>
      </c>
      <c r="B11" s="8">
        <v>2</v>
      </c>
      <c r="C11" s="8">
        <v>3</v>
      </c>
      <c r="D11" s="8">
        <v>4</v>
      </c>
      <c r="E11" s="8">
        <v>5</v>
      </c>
      <c r="F11" s="4"/>
      <c r="G11" s="4"/>
      <c r="H11" s="4"/>
    </row>
    <row r="12" spans="1:8" ht="29.25" customHeight="1">
      <c r="A12" s="63" t="s">
        <v>95</v>
      </c>
      <c r="B12" s="64"/>
      <c r="C12" s="64"/>
      <c r="D12" s="64"/>
      <c r="E12" s="65"/>
      <c r="F12" s="4"/>
      <c r="G12" s="4"/>
      <c r="H12" s="4"/>
    </row>
    <row r="13" spans="1:8" ht="28.5" customHeight="1">
      <c r="A13" s="9" t="s">
        <v>49</v>
      </c>
      <c r="B13" s="28">
        <v>190.43</v>
      </c>
      <c r="C13" s="28">
        <v>1225179.8</v>
      </c>
      <c r="D13" s="32">
        <v>177.82</v>
      </c>
      <c r="E13" s="11">
        <f>D13/B13*100</f>
        <v>93.378144199968489</v>
      </c>
    </row>
    <row r="14" spans="1:8" ht="30.6" customHeight="1">
      <c r="A14" s="63" t="s">
        <v>96</v>
      </c>
      <c r="B14" s="64"/>
      <c r="C14" s="64"/>
      <c r="D14" s="64"/>
      <c r="E14" s="65"/>
      <c r="F14" s="4"/>
      <c r="G14" s="4"/>
      <c r="H14" s="4"/>
    </row>
    <row r="15" spans="1:8" ht="45">
      <c r="A15" s="9" t="s">
        <v>55</v>
      </c>
      <c r="B15" s="28">
        <v>306.19</v>
      </c>
      <c r="C15" s="28">
        <v>497901.08</v>
      </c>
      <c r="D15" s="32">
        <v>247.22</v>
      </c>
      <c r="E15" s="11">
        <f>D15/B15*100</f>
        <v>80.740716548548292</v>
      </c>
    </row>
    <row r="16" spans="1:8" ht="28.15" hidden="1" customHeight="1">
      <c r="A16" s="9"/>
      <c r="B16" s="28"/>
      <c r="C16" s="28"/>
      <c r="D16" s="28"/>
      <c r="E16" s="11"/>
    </row>
    <row r="17" spans="1:8" ht="18.600000000000001" customHeight="1">
      <c r="A17" s="63" t="s">
        <v>97</v>
      </c>
      <c r="B17" s="64"/>
      <c r="C17" s="64"/>
      <c r="D17" s="64"/>
      <c r="E17" s="65"/>
      <c r="F17" s="4"/>
      <c r="G17" s="4"/>
      <c r="H17" s="4"/>
    </row>
    <row r="18" spans="1:8" ht="45">
      <c r="A18" s="9" t="s">
        <v>55</v>
      </c>
      <c r="B18" s="28">
        <v>306.19</v>
      </c>
      <c r="C18" s="28">
        <v>1062235.4099999999</v>
      </c>
      <c r="D18" s="32">
        <v>246.63</v>
      </c>
      <c r="E18" s="11">
        <f>D18/B18*100</f>
        <v>80.548025735654321</v>
      </c>
    </row>
    <row r="19" spans="1:8" s="13" customFormat="1" ht="17.25" customHeight="1">
      <c r="A19" s="36" t="s">
        <v>48</v>
      </c>
      <c r="B19" s="44"/>
      <c r="C19" s="44">
        <f>C20+C21</f>
        <v>2785316.29</v>
      </c>
      <c r="D19" s="44"/>
      <c r="E19" s="37"/>
      <c r="F19" s="12"/>
      <c r="G19" s="12"/>
      <c r="H19" s="12"/>
    </row>
    <row r="20" spans="1:8" ht="45">
      <c r="A20" s="9" t="s">
        <v>55</v>
      </c>
      <c r="B20" s="28">
        <v>255.16</v>
      </c>
      <c r="C20" s="28">
        <f>C15+C18</f>
        <v>1560136.49</v>
      </c>
      <c r="D20" s="32">
        <f>(D15+D18)/2</f>
        <v>246.92500000000001</v>
      </c>
      <c r="E20" s="11">
        <f>D20/B20*100</f>
        <v>96.772613262266816</v>
      </c>
    </row>
    <row r="21" spans="1:8" ht="28.5" customHeight="1">
      <c r="A21" s="9" t="s">
        <v>49</v>
      </c>
      <c r="B21" s="28">
        <v>175.35</v>
      </c>
      <c r="C21" s="28">
        <f>C13</f>
        <v>1225179.8</v>
      </c>
      <c r="D21" s="32">
        <f>D13</f>
        <v>177.82</v>
      </c>
      <c r="E21" s="11">
        <f>E13</f>
        <v>93.378144199968489</v>
      </c>
    </row>
    <row r="22" spans="1:8" ht="22.15" customHeight="1">
      <c r="A22" s="18"/>
      <c r="B22" s="30"/>
      <c r="C22" s="30"/>
      <c r="D22" s="30"/>
      <c r="E22" s="35"/>
    </row>
    <row r="23" spans="1:8" ht="28.9" hidden="1" customHeight="1">
      <c r="A23" s="18"/>
      <c r="B23" s="30"/>
      <c r="C23" s="30"/>
      <c r="D23" s="30"/>
      <c r="E23" s="35"/>
    </row>
    <row r="24" spans="1:8" ht="0.6" customHeight="1">
      <c r="A24" s="18"/>
      <c r="B24" s="30"/>
      <c r="C24" s="30"/>
      <c r="D24" s="30"/>
      <c r="E24" s="35"/>
    </row>
    <row r="25" spans="1:8" ht="0.6" hidden="1" customHeight="1">
      <c r="A25" s="18"/>
      <c r="B25" s="30"/>
      <c r="C25" s="30"/>
      <c r="D25" s="30"/>
      <c r="E25" s="35"/>
    </row>
    <row r="26" spans="1:8" ht="17.45" hidden="1" customHeight="1">
      <c r="A26" s="18"/>
      <c r="B26" s="30"/>
      <c r="C26" s="30"/>
      <c r="D26" s="30"/>
      <c r="E26" s="35"/>
    </row>
    <row r="27" spans="1:8" ht="0.6" hidden="1" customHeight="1">
      <c r="A27" s="18"/>
      <c r="B27" s="30"/>
      <c r="C27" s="30"/>
      <c r="D27" s="30"/>
      <c r="E27" s="35"/>
    </row>
    <row r="28" spans="1:8" ht="22.9" hidden="1" customHeight="1">
      <c r="A28" s="4"/>
      <c r="B28" s="4"/>
      <c r="C28" s="4"/>
      <c r="D28" s="4"/>
      <c r="E28" s="4"/>
      <c r="F28" s="4"/>
      <c r="G28" s="4"/>
      <c r="H28" s="4"/>
    </row>
    <row r="29" spans="1:8" ht="29.45" customHeight="1">
      <c r="A29" s="80" t="s">
        <v>85</v>
      </c>
      <c r="B29" s="80"/>
      <c r="C29" s="80"/>
      <c r="D29" s="80"/>
      <c r="E29" s="80"/>
      <c r="F29" s="4"/>
      <c r="G29" s="4"/>
      <c r="H29" s="4"/>
    </row>
    <row r="30" spans="1:8" ht="79.5" customHeight="1">
      <c r="A30" s="81" t="s">
        <v>98</v>
      </c>
      <c r="B30" s="81"/>
      <c r="C30" s="81"/>
      <c r="D30" s="81"/>
      <c r="E30" s="81"/>
      <c r="F30" s="4"/>
      <c r="G30" s="4"/>
      <c r="H30" s="4"/>
    </row>
    <row r="31" spans="1:8" ht="42.75" customHeight="1">
      <c r="A31" s="80" t="s">
        <v>86</v>
      </c>
      <c r="B31" s="80"/>
      <c r="C31" s="80"/>
      <c r="D31" s="80"/>
      <c r="E31" s="80"/>
      <c r="F31" s="4"/>
      <c r="G31" s="4"/>
      <c r="H31" s="4"/>
    </row>
    <row r="32" spans="1:8" ht="75" customHeight="1">
      <c r="A32" s="70" t="s">
        <v>99</v>
      </c>
      <c r="B32" s="82"/>
      <c r="C32" s="82"/>
      <c r="D32" s="82"/>
      <c r="E32" s="82"/>
      <c r="F32" s="4"/>
      <c r="G32" s="4"/>
      <c r="H32" s="4"/>
    </row>
    <row r="33" spans="1:8" ht="22.9" customHeight="1">
      <c r="A33" s="80" t="s">
        <v>84</v>
      </c>
      <c r="B33" s="80"/>
      <c r="C33" s="80"/>
      <c r="D33" s="80"/>
      <c r="E33" s="80"/>
      <c r="F33" s="4"/>
      <c r="G33" s="4"/>
      <c r="H33" s="4"/>
    </row>
    <row r="34" spans="1:8" ht="74.25" customHeight="1">
      <c r="A34" s="81" t="s">
        <v>100</v>
      </c>
      <c r="B34" s="81"/>
      <c r="C34" s="81"/>
      <c r="D34" s="81"/>
      <c r="E34" s="81"/>
      <c r="F34" s="4"/>
      <c r="G34" s="4"/>
      <c r="H34" s="4"/>
    </row>
    <row r="35" spans="1:8" ht="1.5" customHeight="1">
      <c r="A35" s="69"/>
      <c r="B35" s="69"/>
      <c r="C35" s="69"/>
      <c r="D35" s="69"/>
      <c r="E35" s="69"/>
      <c r="F35" s="4"/>
      <c r="G35" s="4"/>
      <c r="H35" s="4"/>
    </row>
    <row r="36" spans="1:8" ht="12.75" customHeight="1">
      <c r="A36" s="4"/>
      <c r="B36" s="4"/>
      <c r="C36" s="4"/>
      <c r="D36" s="4"/>
      <c r="E36" s="5" t="s">
        <v>14</v>
      </c>
      <c r="F36" s="4"/>
      <c r="G36" s="4"/>
      <c r="H36" s="4"/>
    </row>
    <row r="37" spans="1:8" ht="43.5" customHeight="1">
      <c r="A37" s="56" t="s">
        <v>94</v>
      </c>
      <c r="B37" s="56"/>
      <c r="C37" s="56"/>
      <c r="D37" s="56"/>
      <c r="E37" s="56"/>
      <c r="F37" s="4"/>
      <c r="G37" s="4"/>
      <c r="H37" s="4"/>
    </row>
    <row r="38" spans="1:8" ht="24" customHeight="1">
      <c r="A38" s="85" t="s">
        <v>63</v>
      </c>
      <c r="B38" s="85"/>
      <c r="C38" s="85"/>
      <c r="D38" s="85"/>
      <c r="E38" s="85"/>
      <c r="F38" s="4"/>
      <c r="G38" s="4"/>
      <c r="H38" s="4"/>
    </row>
    <row r="39" spans="1:8" ht="12" customHeight="1">
      <c r="A39" s="20"/>
      <c r="B39" s="20"/>
      <c r="C39" s="20"/>
      <c r="D39" s="20"/>
      <c r="E39" s="5" t="s">
        <v>15</v>
      </c>
      <c r="F39" s="4"/>
      <c r="G39" s="4"/>
      <c r="H39" s="4"/>
    </row>
    <row r="40" spans="1:8" ht="1.5" customHeight="1">
      <c r="A40" s="20"/>
      <c r="B40" s="20"/>
      <c r="C40" s="20"/>
      <c r="D40" s="20"/>
      <c r="E40" s="4"/>
      <c r="F40" s="4"/>
      <c r="G40" s="4"/>
      <c r="H40" s="4"/>
    </row>
    <row r="41" spans="1:8" ht="90">
      <c r="A41" s="6" t="s">
        <v>36</v>
      </c>
      <c r="B41" s="6" t="s">
        <v>22</v>
      </c>
      <c r="C41" s="6" t="s">
        <v>18</v>
      </c>
      <c r="D41" s="6" t="s">
        <v>19</v>
      </c>
      <c r="E41" s="6" t="s">
        <v>37</v>
      </c>
      <c r="F41" s="4"/>
      <c r="G41" s="4"/>
      <c r="H41" s="4"/>
    </row>
    <row r="42" spans="1:8" ht="13.5" customHeight="1">
      <c r="A42" s="8">
        <v>1</v>
      </c>
      <c r="B42" s="8">
        <v>2</v>
      </c>
      <c r="C42" s="8">
        <v>3</v>
      </c>
      <c r="D42" s="8">
        <v>4</v>
      </c>
      <c r="E42" s="8">
        <v>5</v>
      </c>
      <c r="F42" s="4"/>
      <c r="G42" s="4"/>
      <c r="H42" s="4"/>
    </row>
    <row r="43" spans="1:8" ht="16.5" customHeight="1">
      <c r="A43" s="36" t="s">
        <v>66</v>
      </c>
      <c r="B43" s="8"/>
      <c r="C43" s="8">
        <f>C45+C49+C53</f>
        <v>85592.65</v>
      </c>
      <c r="D43" s="8"/>
      <c r="E43" s="8"/>
      <c r="F43" s="4"/>
      <c r="G43" s="4"/>
      <c r="H43" s="4"/>
    </row>
    <row r="44" spans="1:8" ht="25.9" customHeight="1">
      <c r="A44" s="63" t="s">
        <v>85</v>
      </c>
      <c r="B44" s="64"/>
      <c r="C44" s="64"/>
      <c r="D44" s="64"/>
      <c r="E44" s="65"/>
      <c r="F44" s="4"/>
      <c r="G44" s="4"/>
      <c r="H44" s="4"/>
    </row>
    <row r="45" spans="1:8" s="13" customFormat="1" ht="17.25" customHeight="1">
      <c r="A45" s="36" t="s">
        <v>48</v>
      </c>
      <c r="B45" s="44">
        <f>B46+B47</f>
        <v>7.96</v>
      </c>
      <c r="C45" s="44">
        <f>C46+C47</f>
        <v>54870.63</v>
      </c>
      <c r="D45" s="44">
        <f>D46+D47</f>
        <v>7.9638069666182867</v>
      </c>
      <c r="E45" s="44">
        <f>E46+E47</f>
        <v>100.04782621379758</v>
      </c>
      <c r="F45" s="12"/>
      <c r="G45" s="12"/>
      <c r="H45" s="12"/>
    </row>
    <row r="46" spans="1:8" ht="45">
      <c r="A46" s="9" t="s">
        <v>55</v>
      </c>
      <c r="B46" s="28">
        <v>7.96</v>
      </c>
      <c r="C46" s="28">
        <v>54870.63</v>
      </c>
      <c r="D46" s="28">
        <f>C46/6890</f>
        <v>7.9638069666182867</v>
      </c>
      <c r="E46" s="11">
        <f>D46/B46*100</f>
        <v>100.04782621379758</v>
      </c>
    </row>
    <row r="47" spans="1:8" ht="43.5" customHeight="1">
      <c r="A47" s="9" t="s">
        <v>57</v>
      </c>
      <c r="B47" s="28">
        <v>0</v>
      </c>
      <c r="C47" s="28">
        <v>0</v>
      </c>
      <c r="D47" s="28">
        <v>0</v>
      </c>
      <c r="E47" s="11">
        <v>0</v>
      </c>
    </row>
    <row r="48" spans="1:8" ht="33.75" customHeight="1">
      <c r="A48" s="63" t="s">
        <v>86</v>
      </c>
      <c r="B48" s="64"/>
      <c r="C48" s="64"/>
      <c r="D48" s="64"/>
      <c r="E48" s="65"/>
      <c r="F48" s="4"/>
      <c r="G48" s="4"/>
      <c r="H48" s="4"/>
    </row>
    <row r="49" spans="1:8" s="13" customFormat="1" ht="17.25" customHeight="1">
      <c r="A49" s="36" t="s">
        <v>48</v>
      </c>
      <c r="B49" s="44">
        <f>B50+B51</f>
        <v>4.8600000000000003</v>
      </c>
      <c r="C49" s="44">
        <f>C50+C51</f>
        <v>9788.74</v>
      </c>
      <c r="D49" s="44">
        <f>D50+D51</f>
        <v>4.8603475670307841</v>
      </c>
      <c r="E49" s="44">
        <f>E50+E51</f>
        <v>100.00715158499555</v>
      </c>
      <c r="F49" s="12"/>
      <c r="G49" s="12"/>
      <c r="H49" s="12"/>
    </row>
    <row r="50" spans="1:8" ht="45">
      <c r="A50" s="9" t="s">
        <v>55</v>
      </c>
      <c r="B50" s="28">
        <v>4.8600000000000003</v>
      </c>
      <c r="C50" s="28">
        <v>9788.74</v>
      </c>
      <c r="D50" s="28">
        <f>C50/2014</f>
        <v>4.8603475670307841</v>
      </c>
      <c r="E50" s="11">
        <f>D50/B50*100</f>
        <v>100.00715158499555</v>
      </c>
    </row>
    <row r="51" spans="1:8" ht="41.45" customHeight="1">
      <c r="A51" s="9" t="s">
        <v>57</v>
      </c>
      <c r="B51" s="28"/>
      <c r="C51" s="28">
        <v>0</v>
      </c>
      <c r="D51" s="28">
        <v>0</v>
      </c>
      <c r="E51" s="11">
        <v>0</v>
      </c>
    </row>
    <row r="52" spans="1:8" ht="19.149999999999999" customHeight="1">
      <c r="A52" s="63" t="s">
        <v>84</v>
      </c>
      <c r="B52" s="64"/>
      <c r="C52" s="64"/>
      <c r="D52" s="64"/>
      <c r="E52" s="65"/>
      <c r="F52" s="4"/>
      <c r="G52" s="4"/>
      <c r="H52" s="4"/>
    </row>
    <row r="53" spans="1:8" s="13" customFormat="1" ht="17.25" customHeight="1">
      <c r="A53" s="36" t="s">
        <v>48</v>
      </c>
      <c r="B53" s="44">
        <f>B54+B55</f>
        <v>4.8600000000000003</v>
      </c>
      <c r="C53" s="44">
        <f>C54+C55</f>
        <v>20933.28</v>
      </c>
      <c r="D53" s="44">
        <f>D54+D55</f>
        <v>4.8602925470164848</v>
      </c>
      <c r="E53" s="49">
        <f>E54+E55</f>
        <v>100.00601948593591</v>
      </c>
      <c r="F53" s="12"/>
      <c r="G53" s="12"/>
      <c r="H53" s="12"/>
    </row>
    <row r="54" spans="1:8" ht="45">
      <c r="A54" s="9" t="s">
        <v>55</v>
      </c>
      <c r="B54" s="28">
        <v>4.8600000000000003</v>
      </c>
      <c r="C54" s="28">
        <v>20933.28</v>
      </c>
      <c r="D54" s="28">
        <f>C54/4307</f>
        <v>4.8602925470164848</v>
      </c>
      <c r="E54" s="11">
        <f>D54/B54*100</f>
        <v>100.00601948593591</v>
      </c>
    </row>
    <row r="55" spans="1:8" ht="45">
      <c r="A55" s="9" t="s">
        <v>57</v>
      </c>
      <c r="B55" s="28">
        <v>0</v>
      </c>
      <c r="C55" s="28">
        <v>0</v>
      </c>
      <c r="D55" s="28">
        <v>0</v>
      </c>
      <c r="E55" s="11">
        <v>0</v>
      </c>
    </row>
    <row r="56" spans="1:8">
      <c r="A56" s="18"/>
      <c r="B56" s="30"/>
      <c r="C56" s="30"/>
      <c r="D56" s="30"/>
      <c r="E56" s="35"/>
    </row>
    <row r="57" spans="1:8" ht="13.15" customHeight="1">
      <c r="A57" s="18"/>
      <c r="B57" s="30"/>
      <c r="C57" s="30"/>
      <c r="D57" s="30"/>
      <c r="E57" s="35"/>
    </row>
    <row r="58" spans="1:8" hidden="1">
      <c r="A58" s="18"/>
      <c r="B58" s="30"/>
      <c r="C58" s="30"/>
      <c r="D58" s="30"/>
      <c r="E58" s="35"/>
    </row>
    <row r="59" spans="1:8" ht="0.6" hidden="1" customHeight="1">
      <c r="A59" s="18"/>
      <c r="B59" s="30"/>
      <c r="C59" s="30"/>
      <c r="D59" s="30"/>
      <c r="E59" s="35"/>
    </row>
    <row r="60" spans="1:8" hidden="1">
      <c r="A60" s="18"/>
      <c r="B60" s="30"/>
      <c r="C60" s="30"/>
      <c r="D60" s="30"/>
      <c r="E60" s="35"/>
    </row>
    <row r="61" spans="1:8" hidden="1">
      <c r="A61" s="18"/>
      <c r="B61" s="30"/>
      <c r="C61" s="30"/>
      <c r="D61" s="30"/>
      <c r="E61" s="35"/>
    </row>
    <row r="62" spans="1:8" hidden="1">
      <c r="A62" s="18"/>
      <c r="B62" s="30"/>
      <c r="C62" s="30"/>
      <c r="D62" s="30"/>
      <c r="E62" s="35"/>
    </row>
    <row r="63" spans="1:8" hidden="1">
      <c r="A63" s="18"/>
      <c r="B63" s="30"/>
      <c r="C63" s="30"/>
      <c r="D63" s="30"/>
      <c r="E63" s="35"/>
    </row>
    <row r="64" spans="1:8" hidden="1">
      <c r="A64" s="18"/>
      <c r="B64" s="30"/>
      <c r="C64" s="30"/>
      <c r="D64" s="30"/>
      <c r="E64" s="35"/>
    </row>
    <row r="65" spans="1:8" hidden="1">
      <c r="A65" s="18"/>
      <c r="B65" s="30"/>
      <c r="C65" s="30"/>
      <c r="D65" s="30"/>
      <c r="E65" s="35"/>
    </row>
    <row r="66" spans="1:8" hidden="1">
      <c r="A66" s="18"/>
      <c r="B66" s="30"/>
      <c r="C66" s="30"/>
      <c r="D66" s="30"/>
      <c r="E66" s="35"/>
    </row>
    <row r="67" spans="1:8" hidden="1">
      <c r="A67" s="18"/>
      <c r="B67" s="30"/>
      <c r="C67" s="30"/>
      <c r="D67" s="30"/>
      <c r="E67" s="35"/>
    </row>
    <row r="68" spans="1:8" hidden="1">
      <c r="A68" s="18"/>
      <c r="B68" s="30"/>
      <c r="C68" s="30"/>
      <c r="D68" s="30"/>
      <c r="E68" s="35"/>
    </row>
    <row r="69" spans="1:8" hidden="1">
      <c r="A69" s="18"/>
      <c r="B69" s="30"/>
      <c r="C69" s="30"/>
      <c r="D69" s="30"/>
      <c r="E69" s="35"/>
    </row>
    <row r="70" spans="1:8" hidden="1">
      <c r="A70" s="18"/>
      <c r="B70" s="30"/>
      <c r="C70" s="30"/>
      <c r="D70" s="30"/>
      <c r="E70" s="35"/>
    </row>
    <row r="71" spans="1:8" hidden="1">
      <c r="A71" s="18"/>
      <c r="B71" s="30"/>
      <c r="C71" s="30"/>
      <c r="D71" s="30"/>
      <c r="E71" s="35"/>
    </row>
    <row r="72" spans="1:8" hidden="1">
      <c r="A72" s="18"/>
      <c r="B72" s="30"/>
      <c r="C72" s="30"/>
      <c r="D72" s="30"/>
      <c r="E72" s="35"/>
    </row>
    <row r="73" spans="1:8" hidden="1">
      <c r="A73" s="18"/>
      <c r="B73" s="30"/>
      <c r="C73" s="30"/>
      <c r="D73" s="30"/>
      <c r="E73" s="35"/>
    </row>
    <row r="74" spans="1:8" ht="10.15" hidden="1" customHeight="1">
      <c r="A74" s="18"/>
      <c r="B74" s="30"/>
      <c r="C74" s="30"/>
      <c r="D74" s="30"/>
      <c r="E74" s="35"/>
    </row>
    <row r="75" spans="1:8" ht="12" hidden="1" customHeight="1">
      <c r="A75" s="19"/>
      <c r="B75" s="19"/>
      <c r="C75" s="19"/>
      <c r="D75" s="19"/>
    </row>
    <row r="76" spans="1:8" ht="16.149999999999999" hidden="1" customHeight="1">
      <c r="A76" s="69"/>
      <c r="B76" s="69"/>
      <c r="C76" s="69"/>
      <c r="D76" s="69"/>
      <c r="E76" s="69"/>
      <c r="F76" s="4"/>
      <c r="G76" s="4"/>
      <c r="H76" s="4"/>
    </row>
    <row r="77" spans="1:8" ht="10.9" hidden="1" customHeight="1"/>
    <row r="78" spans="1:8" ht="20.25" customHeight="1">
      <c r="A78" s="14" t="s">
        <v>1</v>
      </c>
      <c r="B78" s="34"/>
      <c r="C78" s="14"/>
      <c r="D78" s="66" t="s">
        <v>64</v>
      </c>
      <c r="E78" s="66"/>
      <c r="F78" s="4"/>
      <c r="G78" s="4"/>
      <c r="H78" s="4"/>
    </row>
    <row r="79" spans="1:8" ht="15" customHeight="1">
      <c r="A79" s="14"/>
      <c r="B79" s="24" t="s">
        <v>52</v>
      </c>
      <c r="C79" s="14"/>
      <c r="D79" s="67" t="s">
        <v>20</v>
      </c>
      <c r="E79" s="67"/>
      <c r="F79" s="4"/>
      <c r="G79" s="4"/>
      <c r="H79" s="4"/>
    </row>
    <row r="80" spans="1:8" ht="6.75" customHeight="1">
      <c r="A80" s="14"/>
      <c r="B80" s="14"/>
      <c r="C80" s="14"/>
      <c r="D80" s="67"/>
      <c r="E80" s="67"/>
      <c r="F80" s="4"/>
      <c r="G80" s="4"/>
      <c r="H80" s="4"/>
    </row>
    <row r="81" spans="1:8" ht="22.5" customHeight="1">
      <c r="A81" s="14" t="s">
        <v>2</v>
      </c>
      <c r="B81" s="34"/>
      <c r="C81" s="20"/>
      <c r="D81" s="83" t="s">
        <v>65</v>
      </c>
      <c r="E81" s="83"/>
      <c r="F81" s="4"/>
      <c r="G81" s="4"/>
      <c r="H81" s="4"/>
    </row>
    <row r="82" spans="1:8" ht="11.25" customHeight="1">
      <c r="B82" s="24" t="s">
        <v>52</v>
      </c>
      <c r="D82" s="67" t="s">
        <v>20</v>
      </c>
      <c r="E82" s="67"/>
    </row>
    <row r="84" spans="1:8">
      <c r="A84" s="79" t="s">
        <v>89</v>
      </c>
      <c r="B84" s="79"/>
      <c r="C84" s="79"/>
    </row>
  </sheetData>
  <mergeCells count="26">
    <mergeCell ref="C1:E1"/>
    <mergeCell ref="A76:E76"/>
    <mergeCell ref="D78:E78"/>
    <mergeCell ref="D81:E81"/>
    <mergeCell ref="A6:E6"/>
    <mergeCell ref="A4:E4"/>
    <mergeCell ref="A12:E12"/>
    <mergeCell ref="A14:E14"/>
    <mergeCell ref="A17:E17"/>
    <mergeCell ref="A7:D7"/>
    <mergeCell ref="D80:E80"/>
    <mergeCell ref="A37:E37"/>
    <mergeCell ref="A44:E44"/>
    <mergeCell ref="A48:E48"/>
    <mergeCell ref="A52:E52"/>
    <mergeCell ref="A38:E38"/>
    <mergeCell ref="A84:C84"/>
    <mergeCell ref="A29:E29"/>
    <mergeCell ref="A30:E30"/>
    <mergeCell ref="A31:E31"/>
    <mergeCell ref="A34:E34"/>
    <mergeCell ref="A32:E32"/>
    <mergeCell ref="A33:E33"/>
    <mergeCell ref="A35:E35"/>
    <mergeCell ref="D82:E82"/>
    <mergeCell ref="D79:E79"/>
  </mergeCells>
  <phoneticPr fontId="1" type="noConversion"/>
  <pageMargins left="1.0236220472440944" right="0.43307086614173229" top="0.23622047244094491" bottom="0.27559055118110237" header="0.51181102362204722" footer="0.51181102362204722"/>
  <pageSetup paperSize="9" scale="87" orientation="portrait" r:id="rId1"/>
  <headerFooter alignWithMargins="0"/>
  <rowBreaks count="1" manualBreakCount="1">
    <brk id="35" max="4" man="1"/>
  </rowBreaks>
</worksheet>
</file>

<file path=xl/worksheets/sheet4.xml><?xml version="1.0" encoding="utf-8"?>
<worksheet xmlns="http://schemas.openxmlformats.org/spreadsheetml/2006/main" xmlns:r="http://schemas.openxmlformats.org/officeDocument/2006/relationships">
  <sheetPr>
    <tabColor indexed="42"/>
  </sheetPr>
  <dimension ref="A1:I35"/>
  <sheetViews>
    <sheetView tabSelected="1" view="pageBreakPreview" workbookViewId="0">
      <selection activeCell="D28" sqref="D28"/>
    </sheetView>
  </sheetViews>
  <sheetFormatPr defaultRowHeight="15"/>
  <cols>
    <col min="1" max="1" width="20" style="1" customWidth="1"/>
    <col min="2" max="2" width="17" style="1" customWidth="1"/>
    <col min="3" max="3" width="13" style="1" customWidth="1"/>
    <col min="4" max="4" width="12.28515625" style="1" customWidth="1"/>
    <col min="5" max="5" width="9.85546875" style="1" customWidth="1"/>
    <col min="6" max="6" width="17.5703125" style="1" customWidth="1"/>
    <col min="7" max="16384" width="9.140625" style="1"/>
  </cols>
  <sheetData>
    <row r="1" spans="1:9" ht="74.25" customHeight="1">
      <c r="D1" s="55" t="s">
        <v>103</v>
      </c>
      <c r="E1" s="55"/>
      <c r="F1" s="55"/>
    </row>
    <row r="2" spans="1:9" ht="0.75" customHeight="1">
      <c r="D2" s="87"/>
      <c r="E2" s="87"/>
      <c r="F2" s="87"/>
    </row>
    <row r="3" spans="1:9" ht="9" customHeight="1">
      <c r="E3" s="2"/>
    </row>
    <row r="4" spans="1:9" ht="11.25" customHeight="1"/>
    <row r="5" spans="1:9" ht="72" customHeight="1">
      <c r="A5" s="80" t="s">
        <v>104</v>
      </c>
      <c r="B5" s="80"/>
      <c r="C5" s="80"/>
      <c r="D5" s="80"/>
      <c r="E5" s="80"/>
      <c r="F5" s="80"/>
    </row>
    <row r="6" spans="1:9" ht="10.5" customHeight="1"/>
    <row r="7" spans="1:9" ht="18.75" customHeight="1">
      <c r="A7" s="66" t="s">
        <v>63</v>
      </c>
      <c r="B7" s="66"/>
      <c r="C7" s="66"/>
      <c r="D7" s="66"/>
      <c r="E7" s="66"/>
      <c r="F7" s="66"/>
    </row>
    <row r="8" spans="1:9" ht="10.5" customHeight="1">
      <c r="A8" s="88" t="s">
        <v>3</v>
      </c>
      <c r="B8" s="88"/>
      <c r="C8" s="88"/>
      <c r="D8" s="88"/>
      <c r="E8" s="88"/>
      <c r="F8" s="88"/>
    </row>
    <row r="9" spans="1:9" ht="13.5" customHeight="1">
      <c r="F9" s="2" t="s">
        <v>0</v>
      </c>
    </row>
    <row r="10" spans="1:9" ht="6" customHeight="1">
      <c r="A10" s="4"/>
      <c r="B10" s="4"/>
      <c r="C10" s="4"/>
      <c r="D10" s="4"/>
      <c r="E10" s="4"/>
      <c r="F10" s="4"/>
      <c r="G10" s="4"/>
      <c r="H10" s="4"/>
      <c r="I10" s="4"/>
    </row>
    <row r="11" spans="1:9" ht="75.75" customHeight="1">
      <c r="A11" s="6" t="s">
        <v>24</v>
      </c>
      <c r="B11" s="6" t="s">
        <v>39</v>
      </c>
      <c r="C11" s="6" t="s">
        <v>25</v>
      </c>
      <c r="D11" s="6" t="s">
        <v>26</v>
      </c>
      <c r="E11" s="6" t="s">
        <v>40</v>
      </c>
      <c r="F11" s="6" t="s">
        <v>31</v>
      </c>
      <c r="G11" s="4"/>
      <c r="H11" s="4"/>
      <c r="I11" s="4"/>
    </row>
    <row r="12" spans="1:9">
      <c r="A12" s="8">
        <v>1</v>
      </c>
      <c r="B12" s="8">
        <v>2</v>
      </c>
      <c r="C12" s="8">
        <v>3</v>
      </c>
      <c r="D12" s="8">
        <v>4</v>
      </c>
      <c r="E12" s="8">
        <v>5</v>
      </c>
      <c r="F12" s="8">
        <v>6</v>
      </c>
      <c r="G12" s="4"/>
      <c r="H12" s="4"/>
      <c r="I12" s="4"/>
    </row>
    <row r="13" spans="1:9" s="13" customFormat="1" ht="20.25" customHeight="1">
      <c r="A13" s="21" t="s">
        <v>38</v>
      </c>
      <c r="B13" s="29">
        <f>B14+B15+B16+B17+B18+B19+B20+B21+B22+B23+B24+B25+B26+B27+B28</f>
        <v>10229.370000000001</v>
      </c>
      <c r="C13" s="29">
        <f>C14+C15+C16+C17+C18+C19+C20+C21+C22+C23+C24+C25+C26+C27+C28</f>
        <v>9371.9800000000014</v>
      </c>
      <c r="D13" s="29">
        <f>D14+D15+D16+D17+D18+D19+D20+D21+D22+D23+D24+D25+D26+D27+D28</f>
        <v>9175.0920000000006</v>
      </c>
      <c r="E13" s="29">
        <f>E14+E15+E16+E17+E18+E19+E20+E21+E22+E23+E24+E25+E26+E27+E28</f>
        <v>196.88800000000015</v>
      </c>
      <c r="F13" s="29"/>
      <c r="G13" s="12"/>
      <c r="H13" s="12"/>
      <c r="I13" s="12"/>
    </row>
    <row r="14" spans="1:9" s="13" customFormat="1" ht="32.25" customHeight="1">
      <c r="A14" s="7" t="s">
        <v>59</v>
      </c>
      <c r="B14" s="45">
        <v>1729.58</v>
      </c>
      <c r="C14" s="45">
        <f>B14</f>
        <v>1729.58</v>
      </c>
      <c r="D14" s="45">
        <f>C14</f>
        <v>1729.58</v>
      </c>
      <c r="E14" s="38">
        <f>B14-C14</f>
        <v>0</v>
      </c>
      <c r="F14" s="38"/>
      <c r="G14" s="12"/>
      <c r="H14" s="12"/>
      <c r="I14" s="12"/>
    </row>
    <row r="15" spans="1:9" s="13" customFormat="1" ht="20.25" customHeight="1">
      <c r="A15" s="7" t="s">
        <v>29</v>
      </c>
      <c r="B15" s="45">
        <v>2081.5100000000002</v>
      </c>
      <c r="C15" s="45">
        <f t="shared" ref="C15:D28" si="0">B15</f>
        <v>2081.5100000000002</v>
      </c>
      <c r="D15" s="45">
        <v>2081.5100000000002</v>
      </c>
      <c r="E15" s="38">
        <f t="shared" ref="E15:E28" si="1">B15-C15</f>
        <v>0</v>
      </c>
      <c r="F15" s="38"/>
      <c r="G15" s="12"/>
      <c r="H15" s="12"/>
      <c r="I15" s="12"/>
    </row>
    <row r="16" spans="1:9" s="13" customFormat="1" ht="30.75" customHeight="1">
      <c r="A16" s="7" t="s">
        <v>28</v>
      </c>
      <c r="B16" s="45">
        <v>45.6</v>
      </c>
      <c r="C16" s="45">
        <f t="shared" si="0"/>
        <v>45.6</v>
      </c>
      <c r="D16" s="45">
        <f t="shared" si="0"/>
        <v>45.6</v>
      </c>
      <c r="E16" s="38">
        <f t="shared" si="1"/>
        <v>0</v>
      </c>
      <c r="F16" s="38"/>
      <c r="G16" s="12"/>
      <c r="H16" s="12"/>
      <c r="I16" s="12"/>
    </row>
    <row r="17" spans="1:9" ht="18" customHeight="1">
      <c r="A17" s="7" t="s">
        <v>10</v>
      </c>
      <c r="B17" s="45">
        <v>0</v>
      </c>
      <c r="C17" s="45">
        <f t="shared" si="0"/>
        <v>0</v>
      </c>
      <c r="D17" s="45">
        <f t="shared" si="0"/>
        <v>0</v>
      </c>
      <c r="E17" s="38">
        <f t="shared" si="1"/>
        <v>0</v>
      </c>
      <c r="F17" s="28"/>
      <c r="G17" s="4"/>
      <c r="H17" s="4"/>
      <c r="I17" s="4"/>
    </row>
    <row r="18" spans="1:9" ht="18.75" customHeight="1">
      <c r="A18" s="7" t="s">
        <v>27</v>
      </c>
      <c r="B18" s="45">
        <v>603.97</v>
      </c>
      <c r="C18" s="45">
        <f t="shared" si="0"/>
        <v>603.97</v>
      </c>
      <c r="D18" s="45">
        <f t="shared" si="0"/>
        <v>603.97</v>
      </c>
      <c r="E18" s="38">
        <f t="shared" si="1"/>
        <v>0</v>
      </c>
      <c r="F18" s="28"/>
      <c r="G18" s="4"/>
      <c r="H18" s="4"/>
      <c r="I18" s="4"/>
    </row>
    <row r="19" spans="1:9" ht="28.5" customHeight="1">
      <c r="A19" s="7" t="s">
        <v>30</v>
      </c>
      <c r="B19" s="45">
        <v>34.6</v>
      </c>
      <c r="C19" s="45">
        <f t="shared" si="0"/>
        <v>34.6</v>
      </c>
      <c r="D19" s="45">
        <f t="shared" si="0"/>
        <v>34.6</v>
      </c>
      <c r="E19" s="38">
        <f t="shared" si="1"/>
        <v>0</v>
      </c>
      <c r="F19" s="28"/>
      <c r="G19" s="4"/>
      <c r="H19" s="4"/>
      <c r="I19" s="4"/>
    </row>
    <row r="20" spans="1:9" ht="28.5" customHeight="1">
      <c r="A20" s="7" t="s">
        <v>41</v>
      </c>
      <c r="B20" s="45">
        <v>404.11</v>
      </c>
      <c r="C20" s="45">
        <f t="shared" si="0"/>
        <v>404.11</v>
      </c>
      <c r="D20" s="45">
        <f t="shared" si="0"/>
        <v>404.11</v>
      </c>
      <c r="E20" s="38">
        <f t="shared" si="1"/>
        <v>0</v>
      </c>
      <c r="F20" s="28"/>
      <c r="G20" s="4"/>
      <c r="H20" s="4"/>
      <c r="I20" s="4"/>
    </row>
    <row r="21" spans="1:9" ht="27" customHeight="1">
      <c r="A21" s="7" t="s">
        <v>42</v>
      </c>
      <c r="B21" s="45">
        <v>254</v>
      </c>
      <c r="C21" s="45">
        <f t="shared" si="0"/>
        <v>254</v>
      </c>
      <c r="D21" s="45">
        <f t="shared" si="0"/>
        <v>254</v>
      </c>
      <c r="E21" s="38">
        <f t="shared" si="1"/>
        <v>0</v>
      </c>
      <c r="F21" s="28"/>
      <c r="G21" s="4"/>
      <c r="H21" s="4"/>
      <c r="I21" s="4"/>
    </row>
    <row r="22" spans="1:9" ht="47.25" customHeight="1">
      <c r="A22" s="7" t="s">
        <v>60</v>
      </c>
      <c r="B22" s="45">
        <v>22.86</v>
      </c>
      <c r="C22" s="45">
        <f t="shared" si="0"/>
        <v>22.86</v>
      </c>
      <c r="D22" s="45">
        <f t="shared" si="0"/>
        <v>22.86</v>
      </c>
      <c r="E22" s="38">
        <f t="shared" si="1"/>
        <v>0</v>
      </c>
      <c r="F22" s="28"/>
      <c r="G22" s="4"/>
      <c r="H22" s="4"/>
      <c r="I22" s="4"/>
    </row>
    <row r="23" spans="1:9" ht="28.5" customHeight="1">
      <c r="A23" s="7" t="s">
        <v>61</v>
      </c>
      <c r="B23" s="45">
        <v>538.41</v>
      </c>
      <c r="C23" s="45">
        <f t="shared" si="0"/>
        <v>538.41</v>
      </c>
      <c r="D23" s="45">
        <f t="shared" si="0"/>
        <v>538.41</v>
      </c>
      <c r="E23" s="38">
        <f t="shared" si="1"/>
        <v>0</v>
      </c>
      <c r="F23" s="28"/>
      <c r="G23" s="4"/>
      <c r="H23" s="4"/>
      <c r="I23" s="4"/>
    </row>
    <row r="24" spans="1:9" ht="28.5" customHeight="1">
      <c r="A24" s="7" t="s">
        <v>43</v>
      </c>
      <c r="B24" s="45">
        <v>0</v>
      </c>
      <c r="C24" s="45">
        <f t="shared" si="0"/>
        <v>0</v>
      </c>
      <c r="D24" s="45">
        <f t="shared" si="0"/>
        <v>0</v>
      </c>
      <c r="E24" s="38">
        <f t="shared" si="1"/>
        <v>0</v>
      </c>
      <c r="F24" s="28"/>
      <c r="G24" s="4"/>
      <c r="H24" s="4"/>
      <c r="I24" s="4"/>
    </row>
    <row r="25" spans="1:9" ht="28.5" customHeight="1">
      <c r="A25" s="7" t="s">
        <v>44</v>
      </c>
      <c r="B25" s="45">
        <v>180.75</v>
      </c>
      <c r="C25" s="45">
        <f t="shared" si="0"/>
        <v>180.75</v>
      </c>
      <c r="D25" s="45">
        <f t="shared" si="0"/>
        <v>180.75</v>
      </c>
      <c r="E25" s="38">
        <f t="shared" si="1"/>
        <v>0</v>
      </c>
      <c r="F25" s="28"/>
      <c r="G25" s="4"/>
      <c r="H25" s="4"/>
      <c r="I25" s="4"/>
    </row>
    <row r="26" spans="1:9" ht="27" customHeight="1">
      <c r="A26" s="7" t="s">
        <v>62</v>
      </c>
      <c r="B26" s="45">
        <v>450.77</v>
      </c>
      <c r="C26" s="45">
        <v>450.77</v>
      </c>
      <c r="D26" s="45">
        <v>292.60000000000002</v>
      </c>
      <c r="E26" s="38">
        <f>C26-D26</f>
        <v>158.16999999999996</v>
      </c>
      <c r="F26" s="90" t="s">
        <v>106</v>
      </c>
      <c r="G26" s="4"/>
      <c r="H26" s="4"/>
      <c r="I26" s="4"/>
    </row>
    <row r="27" spans="1:9" ht="30" customHeight="1">
      <c r="A27" s="7" t="s">
        <v>45</v>
      </c>
      <c r="B27" s="45">
        <v>2898.02</v>
      </c>
      <c r="C27" s="45">
        <v>2040.63</v>
      </c>
      <c r="D27" s="45">
        <v>2032.27</v>
      </c>
      <c r="E27" s="38">
        <f>C27-D27</f>
        <v>8.3600000000001273</v>
      </c>
      <c r="F27" s="90" t="s">
        <v>105</v>
      </c>
      <c r="G27" s="4"/>
      <c r="H27" s="4"/>
      <c r="I27" s="4"/>
    </row>
    <row r="28" spans="1:9" ht="51" customHeight="1">
      <c r="A28" s="7" t="s">
        <v>68</v>
      </c>
      <c r="B28" s="45">
        <v>985.19</v>
      </c>
      <c r="C28" s="45">
        <v>985.19</v>
      </c>
      <c r="D28" s="45">
        <v>954.83199999999999</v>
      </c>
      <c r="E28" s="38">
        <f>C28-D28</f>
        <v>30.358000000000061</v>
      </c>
      <c r="F28" s="90" t="s">
        <v>107</v>
      </c>
      <c r="G28" s="4"/>
      <c r="H28" s="4"/>
      <c r="I28" s="4"/>
    </row>
    <row r="29" spans="1:9">
      <c r="A29" s="89"/>
      <c r="B29" s="89"/>
      <c r="C29" s="89"/>
      <c r="D29" s="89"/>
      <c r="E29" s="89"/>
      <c r="F29" s="4"/>
      <c r="G29" s="4"/>
      <c r="H29" s="4"/>
      <c r="I29" s="4"/>
    </row>
    <row r="30" spans="1:9">
      <c r="A30" s="4"/>
      <c r="B30" s="4"/>
      <c r="C30" s="4"/>
      <c r="D30" s="4"/>
      <c r="E30" s="4"/>
      <c r="F30" s="4"/>
      <c r="G30" s="4"/>
      <c r="H30" s="4"/>
      <c r="I30" s="4"/>
    </row>
    <row r="31" spans="1:9" ht="31.5" customHeight="1">
      <c r="A31" s="4" t="s">
        <v>1</v>
      </c>
      <c r="B31" s="4"/>
      <c r="C31" s="34"/>
      <c r="D31" s="14"/>
      <c r="E31" s="66" t="s">
        <v>64</v>
      </c>
      <c r="F31" s="66"/>
      <c r="G31" s="4"/>
      <c r="H31" s="4"/>
      <c r="I31" s="4"/>
    </row>
    <row r="32" spans="1:9" ht="15" customHeight="1">
      <c r="A32" s="4"/>
      <c r="B32" s="4"/>
      <c r="C32" s="24" t="s">
        <v>52</v>
      </c>
      <c r="D32" s="25"/>
      <c r="E32" s="86" t="s">
        <v>20</v>
      </c>
      <c r="F32" s="86"/>
      <c r="G32" s="4"/>
      <c r="H32" s="4"/>
      <c r="I32" s="4"/>
    </row>
    <row r="33" spans="1:9" ht="19.5" customHeight="1">
      <c r="A33" s="4"/>
      <c r="B33" s="4"/>
      <c r="C33" s="4"/>
      <c r="D33" s="4"/>
      <c r="E33" s="4"/>
      <c r="F33" s="4"/>
      <c r="G33" s="4"/>
      <c r="H33" s="4"/>
      <c r="I33" s="4"/>
    </row>
    <row r="34" spans="1:9">
      <c r="A34" s="1" t="s">
        <v>2</v>
      </c>
      <c r="C34" s="34"/>
      <c r="D34" s="14"/>
      <c r="E34" s="66" t="s">
        <v>65</v>
      </c>
      <c r="F34" s="66"/>
    </row>
    <row r="35" spans="1:9" ht="15" customHeight="1">
      <c r="C35" s="24" t="s">
        <v>52</v>
      </c>
      <c r="D35" s="25"/>
      <c r="E35" s="86" t="s">
        <v>20</v>
      </c>
      <c r="F35" s="86"/>
    </row>
  </sheetData>
  <mergeCells count="10">
    <mergeCell ref="E31:F31"/>
    <mergeCell ref="E32:F32"/>
    <mergeCell ref="E34:F34"/>
    <mergeCell ref="E35:F35"/>
    <mergeCell ref="D1:F1"/>
    <mergeCell ref="D2:F2"/>
    <mergeCell ref="A5:F5"/>
    <mergeCell ref="A7:F7"/>
    <mergeCell ref="A8:F8"/>
    <mergeCell ref="A29:E29"/>
  </mergeCells>
  <pageMargins left="1" right="0.38" top="0.5" bottom="1" header="0.5" footer="0.5"/>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dimension ref="A1:AT21"/>
  <sheetViews>
    <sheetView topLeftCell="A37" workbookViewId="0">
      <selection activeCell="A12" sqref="A12"/>
    </sheetView>
  </sheetViews>
  <sheetFormatPr defaultRowHeight="12.75"/>
  <sheetData>
    <row r="1" spans="1:46">
      <c r="A1" t="s">
        <v>69</v>
      </c>
    </row>
    <row r="2" spans="1:46">
      <c r="A2" t="s">
        <v>70</v>
      </c>
    </row>
    <row r="4" spans="1:46">
      <c r="A4" t="s">
        <v>71</v>
      </c>
    </row>
    <row r="5" spans="1:46">
      <c r="A5" t="s">
        <v>72</v>
      </c>
    </row>
    <row r="6" spans="1:46">
      <c r="A6" t="s">
        <v>73</v>
      </c>
    </row>
    <row r="7" spans="1:46">
      <c r="A7" t="s">
        <v>74</v>
      </c>
    </row>
    <row r="8" spans="1:46">
      <c r="A8" t="s">
        <v>75</v>
      </c>
    </row>
    <row r="9" spans="1:46">
      <c r="A9" t="s">
        <v>76</v>
      </c>
    </row>
    <row r="10" spans="1:46">
      <c r="A10" t="s">
        <v>77</v>
      </c>
    </row>
    <row r="11" spans="1:46">
      <c r="A11" t="s">
        <v>78</v>
      </c>
    </row>
    <row r="12" spans="1:46">
      <c r="A12" s="47" t="s">
        <v>79</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row>
    <row r="14" spans="1:46">
      <c r="A14" t="s">
        <v>1</v>
      </c>
      <c r="C14" t="s">
        <v>64</v>
      </c>
    </row>
    <row r="15" spans="1:46">
      <c r="C15" t="s">
        <v>20</v>
      </c>
    </row>
    <row r="17" spans="1:3">
      <c r="A17" t="s">
        <v>2</v>
      </c>
      <c r="C17" t="s">
        <v>65</v>
      </c>
    </row>
    <row r="18" spans="1:3">
      <c r="C18" t="s">
        <v>20</v>
      </c>
    </row>
    <row r="19" spans="1:3">
      <c r="A19" t="s">
        <v>80</v>
      </c>
    </row>
    <row r="20" spans="1:3">
      <c r="A20" t="s">
        <v>81</v>
      </c>
    </row>
    <row r="21" spans="1:3">
      <c r="A21" t="s">
        <v>82</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1 выполн пл. к-дн.</vt:lpstr>
      <vt:lpstr>2 содержание</vt:lpstr>
      <vt:lpstr>3 питание, медикаменты</vt:lpstr>
      <vt:lpstr>7 платные</vt:lpstr>
      <vt:lpstr>Лист2</vt:lpstr>
      <vt:lpstr>'1 выполн пл. к-дн.'!Область_печати</vt:lpstr>
      <vt:lpstr>'2 содержание'!Область_печати</vt:lpstr>
      <vt:lpstr>'3 питание, медикаменты'!Область_печати</vt:lpstr>
      <vt:lpstr>'7 платные'!Область_печати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Таня</cp:lastModifiedBy>
  <cp:lastPrinted>2022-10-07T14:10:31Z</cp:lastPrinted>
  <dcterms:created xsi:type="dcterms:W3CDTF">1996-10-08T23:32:33Z</dcterms:created>
  <dcterms:modified xsi:type="dcterms:W3CDTF">2022-10-07T14:10:39Z</dcterms:modified>
</cp:coreProperties>
</file>