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20" yWindow="120" windowWidth="9720" windowHeight="7320" tabRatio="889" activeTab="3"/>
  </bookViews>
  <sheets>
    <sheet name="1 выполн пл. к-дн." sheetId="2" r:id="rId1"/>
    <sheet name="2 содержание" sheetId="4" r:id="rId2"/>
    <sheet name="3 питание, медикаменты" sheetId="5" r:id="rId3"/>
    <sheet name="7 платные" sheetId="14" r:id="rId4"/>
    <sheet name="Лист2" sheetId="15" r:id="rId5"/>
  </sheets>
  <definedNames>
    <definedName name="_xlnm.Print_Area" localSheetId="0">'1 выполн пл. к-дн.'!$A$1:$G$36</definedName>
    <definedName name="_xlnm.Print_Area" localSheetId="1">'2 содержание'!$A$1:$F$40</definedName>
    <definedName name="_xlnm.Print_Area" localSheetId="2">'3 питание, медикаменты'!$A$1:$E$84</definedName>
    <definedName name="_xlnm.Print_Area" localSheetId="3">'7 платные'!$A$1:$F$39</definedName>
  </definedNames>
  <calcPr calcId="124519"/>
</workbook>
</file>

<file path=xl/calcChain.xml><?xml version="1.0" encoding="utf-8"?>
<calcChain xmlns="http://schemas.openxmlformats.org/spreadsheetml/2006/main">
  <c r="B13" i="14"/>
  <c r="C13"/>
  <c r="D13"/>
  <c r="E28"/>
  <c r="E26"/>
  <c r="E27"/>
  <c r="C15"/>
  <c r="E15"/>
  <c r="D54" i="5"/>
  <c r="D50"/>
  <c r="D46"/>
  <c r="E13" i="14" l="1"/>
  <c r="G16" i="2"/>
  <c r="G14"/>
  <c r="G12"/>
  <c r="G18" l="1"/>
  <c r="C20" i="5"/>
  <c r="E54" l="1"/>
  <c r="E53" s="1"/>
  <c r="E50"/>
  <c r="E49" s="1"/>
  <c r="D45"/>
  <c r="D16" i="2"/>
  <c r="D14"/>
  <c r="D12"/>
  <c r="D20" i="5"/>
  <c r="E20" s="1"/>
  <c r="E18"/>
  <c r="E15"/>
  <c r="E13"/>
  <c r="E21" s="1"/>
  <c r="D17" i="14"/>
  <c r="D24"/>
  <c r="C16"/>
  <c r="D16"/>
  <c r="C17"/>
  <c r="E17"/>
  <c r="C18"/>
  <c r="D18" s="1"/>
  <c r="C19"/>
  <c r="D19" s="1"/>
  <c r="C20"/>
  <c r="E20" s="1"/>
  <c r="C21"/>
  <c r="D21" s="1"/>
  <c r="C22"/>
  <c r="D22" s="1"/>
  <c r="C23"/>
  <c r="E23" s="1"/>
  <c r="C24"/>
  <c r="C25"/>
  <c r="E25" s="1"/>
  <c r="C14"/>
  <c r="D14" s="1"/>
  <c r="E24"/>
  <c r="C45" i="5"/>
  <c r="F32" i="4"/>
  <c r="F31"/>
  <c r="F29"/>
  <c r="F26"/>
  <c r="F25"/>
  <c r="F23"/>
  <c r="F20"/>
  <c r="F18"/>
  <c r="F17"/>
  <c r="B28"/>
  <c r="F28" s="1"/>
  <c r="B22"/>
  <c r="F22" s="1"/>
  <c r="B16"/>
  <c r="F16" s="1"/>
  <c r="D21" i="5"/>
  <c r="C21"/>
  <c r="C53"/>
  <c r="D53"/>
  <c r="B53"/>
  <c r="C49"/>
  <c r="B49"/>
  <c r="B45"/>
  <c r="C14" i="4"/>
  <c r="D14"/>
  <c r="E14"/>
  <c r="B18" i="2"/>
  <c r="C18"/>
  <c r="E18"/>
  <c r="F18"/>
  <c r="A18"/>
  <c r="D23" i="14"/>
  <c r="E46" i="5"/>
  <c r="E45" s="1"/>
  <c r="D49"/>
  <c r="D25" i="14"/>
  <c r="E22"/>
  <c r="E16"/>
  <c r="E21" l="1"/>
  <c r="E14"/>
  <c r="C43" i="5"/>
  <c r="D20" i="14"/>
  <c r="E19"/>
  <c r="E18"/>
  <c r="B14" i="4"/>
  <c r="F14" s="1"/>
  <c r="C19" i="5"/>
  <c r="D18" i="2"/>
</calcChain>
</file>

<file path=xl/sharedStrings.xml><?xml version="1.0" encoding="utf-8"?>
<sst xmlns="http://schemas.openxmlformats.org/spreadsheetml/2006/main" count="181" uniqueCount="108">
  <si>
    <t>тыс. рублей</t>
  </si>
  <si>
    <t>Руководитель</t>
  </si>
  <si>
    <t>Главный бухгалтер</t>
  </si>
  <si>
    <t>наименование учреждения</t>
  </si>
  <si>
    <t>из них:</t>
  </si>
  <si>
    <t>Койко-дни</t>
  </si>
  <si>
    <t xml:space="preserve">по плану </t>
  </si>
  <si>
    <t>фактически</t>
  </si>
  <si>
    <t xml:space="preserve">Руководитель </t>
  </si>
  <si>
    <t>оборудование</t>
  </si>
  <si>
    <t>капитальный ремонт</t>
  </si>
  <si>
    <t>Фактическое выполнение плана койко-дней за отчетный период</t>
  </si>
  <si>
    <t>Фактические расходы на питание за отчетный период</t>
  </si>
  <si>
    <t xml:space="preserve">                         наименование учреждения</t>
  </si>
  <si>
    <t>Таблица 2</t>
  </si>
  <si>
    <t>руб.</t>
  </si>
  <si>
    <t>Фактический расход
 за отчетный период</t>
  </si>
  <si>
    <t>Фактическая стоимость питания на 1-го проживающего  в день</t>
  </si>
  <si>
    <t>Фактические расходы на медикаменты за отчетный период</t>
  </si>
  <si>
    <t>Фактическая стоимость медикаментов на 1-го проживающего  в день</t>
  </si>
  <si>
    <t>расшифровка подписи</t>
  </si>
  <si>
    <t>Стоимость питания  
в день
 по плану</t>
  </si>
  <si>
    <t>Стоимость медикаментов  в день 
по плану</t>
  </si>
  <si>
    <t>Наименование
 источника финансирования</t>
  </si>
  <si>
    <t>Наименование показателей</t>
  </si>
  <si>
    <t>Фактически поступило доходов на отчетную дату</t>
  </si>
  <si>
    <t>Кассовый расход</t>
  </si>
  <si>
    <t>текущий ремонт</t>
  </si>
  <si>
    <t>противопожарные мероприятия</t>
  </si>
  <si>
    <t>питание</t>
  </si>
  <si>
    <t>благоустройство территории</t>
  </si>
  <si>
    <t>Причины отклонения плана от фактических поступлений</t>
  </si>
  <si>
    <t>Коечная мощность учреждения по приказу</t>
  </si>
  <si>
    <t>по плану</t>
  </si>
  <si>
    <t>% выполнения плана
 койко-дней (гр.3/гр.2)</t>
  </si>
  <si>
    <t>средняя фактическая численность проживающих
(гр.3/кол-во дней в отчетном периоде)</t>
  </si>
  <si>
    <t>Наименование 
источника финансирования</t>
  </si>
  <si>
    <t>% выполнения (гр.4/гр.2)</t>
  </si>
  <si>
    <r>
      <t xml:space="preserve">Всего, </t>
    </r>
    <r>
      <rPr>
        <sz val="11"/>
        <rFont val="Times New Roman"/>
        <family val="1"/>
        <charset val="204"/>
      </rPr>
      <t>в том числе:</t>
    </r>
  </si>
  <si>
    <t>План поступления доходов на отчетную дату, утвержденный в ПФХД</t>
  </si>
  <si>
    <t>Отклонение
 (гр.2-гр.3)</t>
  </si>
  <si>
    <t>приобретение мягкого инвентаря</t>
  </si>
  <si>
    <t>медицинские осмотры</t>
  </si>
  <si>
    <t>приобретение автотранспорта</t>
  </si>
  <si>
    <t>приобретение оборудования</t>
  </si>
  <si>
    <t>прочие</t>
  </si>
  <si>
    <t xml:space="preserve">Таблица 1 </t>
  </si>
  <si>
    <t xml:space="preserve">Численность проживающих 
на отчетную дату </t>
  </si>
  <si>
    <t>Всего, в том числе:</t>
  </si>
  <si>
    <t>за счет платы за стационарное обслуживание (75% пенсии)</t>
  </si>
  <si>
    <t>за счет средств от оказания платных услуг</t>
  </si>
  <si>
    <t>за счет целевых и безвозмездных поступлений</t>
  </si>
  <si>
    <t>подпись</t>
  </si>
  <si>
    <t>Всего, руб.</t>
  </si>
  <si>
    <t>Фактические расходы
 на 1-го проживающего в день, руб.</t>
  </si>
  <si>
    <t>за счет бюджетных средств (субсидии на выполнение государственного задания)</t>
  </si>
  <si>
    <t>за счет платы за стационарное обслуживание граждан пожилого возраста и инвалидов</t>
  </si>
  <si>
    <t>за счет внебюджетных источников финансирования (указать каких)</t>
  </si>
  <si>
    <t>фактически (с учетом ротации проживающих)</t>
  </si>
  <si>
    <t>заработная плата с начислениями</t>
  </si>
  <si>
    <t>безопасность объекта (охрана), санэпид</t>
  </si>
  <si>
    <t>приобретение мебели</t>
  </si>
  <si>
    <t>приобретение спецодежды</t>
  </si>
  <si>
    <t>ГБУСО "Новоалександровский КЦСОН"</t>
  </si>
  <si>
    <t>Т.В.Степанова</t>
  </si>
  <si>
    <t>Н.Ф.Ракитянская</t>
  </si>
  <si>
    <t>Итого, в том числе:</t>
  </si>
  <si>
    <t>Директор</t>
  </si>
  <si>
    <t>пособия по социальной помощи</t>
  </si>
  <si>
    <t>Аналитическая записка</t>
  </si>
  <si>
    <t>к приложению № 7  за  1 квартал 2019 года</t>
  </si>
  <si>
    <t>1. 538,25 тыс.руб.- составили затраты на заработную плату и начисления на заработную плату</t>
  </si>
  <si>
    <t>2. 390,96 тыс.руб.- составили затраты на приобретение продуктов питания</t>
  </si>
  <si>
    <t>3. 5,70 тыс.руб.- составили затраты на противопожарные мероприятия</t>
  </si>
  <si>
    <t>4. 365,22 тыс.руб.- составили затраты на текущий ремонт (ремонт кровли, сан.узлов, душевой, пожарной сигнализации, водопровода котельной)</t>
  </si>
  <si>
    <t>5. 12,30 тыс.руб.- составили затраты на благоустройство территории (краска, кисти, известь, валики и т.п.)</t>
  </si>
  <si>
    <t>6. 78,3 тыс.руб.- составили затраты на приобретение мягкого инвентаря</t>
  </si>
  <si>
    <t>7. 120,24 тыс.руб.- составили затраты на медицинские осмотры</t>
  </si>
  <si>
    <t>8. 1,70 тыс.руб.- составили затраты на безопасность объекта</t>
  </si>
  <si>
    <t>9. 939,59 тыс.руб.- составили прочие затраты (вывоз твердых бытовых отходов, ремонт автотранспорта,  лабораторные исследования, проверка мед.оборудования, дератизация, обучение, сопровождение программы 1С, программное обеспечение, консультант Плюс, Глонасс, подписка, расходные материалы для оргтехники, канц.товары, ГСМ, бланки, хозтовары,  контейнеры, лотки, моющие(чистящие) средства, автошины, шиномонтажные работы, СТО и т.п.)</t>
  </si>
  <si>
    <t>исп.экономист</t>
  </si>
  <si>
    <t>Заблодская Н.В.</t>
  </si>
  <si>
    <t>8-86544-6-32-82</t>
  </si>
  <si>
    <t>ИТОГО</t>
  </si>
  <si>
    <t>Социальный приют для детей и подростков "Солнышко"</t>
  </si>
  <si>
    <t>Стационарное отделение социального обслуживания  граждан пожилого возраста и инвалидов</t>
  </si>
  <si>
    <t>Отделение реабилитации детей и подростков с ограниченными возможностями здоровья</t>
  </si>
  <si>
    <t>Стационарное отделение социального обслуживания  граждан пожилого возраста  и инвалидов</t>
  </si>
  <si>
    <t xml:space="preserve">Стационарное отделение социального обслуживания  граждан пожилого возраста и инвалидов </t>
  </si>
  <si>
    <t>Зам.гл.бухгалтера Шевченко Е.В. (86544)6-06-89</t>
  </si>
  <si>
    <t>Приложение 1 
к письму министерства труда и социальной защиты населения Ставропольского края 
от 04.10.2022 г. № 13931-17</t>
  </si>
  <si>
    <t>Информация
 о выполнении плана койко-дней за 9 месяцев 2022 год</t>
  </si>
  <si>
    <t>Приложение 3 
к письму министерства труда и социальной защиты населения Ставропольского края 
от 04.10.2022 г. № 13931-17</t>
  </si>
  <si>
    <t>Информация
 о стоимости питания на одного проживающего в день за 9 месяцев 2022 год</t>
  </si>
  <si>
    <t>Информация
 о стоимости медикаментов на одного проживающего в день 
за  9 месяцев 2022 года</t>
  </si>
  <si>
    <t>Стационарное отделение социального обслуживания  граждан пожилого возраста и инвалидов (6890к/д)</t>
  </si>
  <si>
    <t>Отделение реабилитации детей и подростков с ограниченными возможностями здоровья (2014к/д)</t>
  </si>
  <si>
    <t>Социальный приют для детей и подростков "Солнышко"(4307к/д)</t>
  </si>
  <si>
    <t>Фактическая стоимость питания в день на 1 человека (1225179,80/6890 к/д=177,82) сложилась ниже плановой стоимости (190,43), в связи с приобретением продуктов питания надлежащего качества по ценам, ниже статистических (краевых) за счет проведения электронных аукционов. Экономия составила 20,76 руб в день на 1 человека. Контрольная проба                   56126,76/373= 150,47 руб.</t>
  </si>
  <si>
    <t>Фактическая стоимость питания в день на 1 человека (497901,08/2014к/д=247,22 ) сложилась ниже плановой стоимости (306,19), в связи с приобретением продуктов питания надлежащего качества по ценам, ниже статистических (краевых) за счет проведения электронных аукционов. Экономия составила 79,24 руб в день на 1 человека. Контрольная проба                  40823,30/195=209,35руб.</t>
  </si>
  <si>
    <t>Фактическая стоимость питания в день на 1 человека (1062235,41/4307 к/д= 246,63) сложилась ниже плановой стоимости (306,19), в связи с приобретением продуктов питания надлежащего качества по ценам, ниже статистических (краевых) за счет проведения электронных аукционов. Экономия составила 78,06 руб в день на 1 человека. Контрольная проба составила 79682,81/195= 213,63 руб.</t>
  </si>
  <si>
    <t>Приложение 2
к письму министерства труда и социальной защиты населения Ставропольского края 
от 04.10.2022 г. № 13931-17</t>
  </si>
  <si>
    <t xml:space="preserve">Информация
 о стоимости содержания одного проживающего в день за 9 месяцев 2022 года </t>
  </si>
  <si>
    <t xml:space="preserve">Приложение 7 
к письму министерства труда и социальной защиты населения Ставропольского края                                          от 04.10.2022 г. № 13931-17
</t>
  </si>
  <si>
    <r>
      <t xml:space="preserve">Информация 
по поступлению доходов от оказания платных услуг, средств, поступающих 
в качестве платы за стационарное обслуживание граждан пожилого возраста и инвалидов, а также целевых и безвозмездных поступлений
</t>
    </r>
    <r>
      <rPr>
        <b/>
        <sz val="11"/>
        <color indexed="8"/>
        <rFont val="Times New Roman"/>
        <family val="1"/>
        <charset val="204"/>
      </rPr>
      <t>за 9 месяцев 2022 года (ежеквартально)</t>
    </r>
  </si>
  <si>
    <t>приобретение моющих средств</t>
  </si>
  <si>
    <t>приобретение спец.одежды</t>
  </si>
  <si>
    <t>по решению попечительского совета</t>
  </si>
</sst>
</file>

<file path=xl/styles.xml><?xml version="1.0" encoding="utf-8"?>
<styleSheet xmlns="http://schemas.openxmlformats.org/spreadsheetml/2006/main">
  <numFmts count="4">
    <numFmt numFmtId="164" formatCode="#,##0.00_р_."/>
    <numFmt numFmtId="165" formatCode="#,##0_р_."/>
    <numFmt numFmtId="166" formatCode="0.0"/>
    <numFmt numFmtId="167" formatCode="#,##0.0"/>
  </numFmts>
  <fonts count="29">
    <font>
      <sz val="10"/>
      <name val="Arial"/>
    </font>
    <font>
      <sz val="8"/>
      <name val="Arial"/>
      <family val="2"/>
      <charset val="204"/>
    </font>
    <font>
      <sz val="8"/>
      <name val="Times New Roman"/>
      <family val="1"/>
      <charset val="204"/>
    </font>
    <font>
      <sz val="11"/>
      <name val="Times New Roman"/>
      <family val="1"/>
      <charset val="204"/>
    </font>
    <font>
      <b/>
      <sz val="11"/>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sz val="10"/>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indexed="10"/>
      <name val="Times New Roman"/>
      <family val="1"/>
      <charset val="204"/>
    </font>
    <font>
      <b/>
      <sz val="12"/>
      <name val="Times New Roman"/>
      <family val="1"/>
      <charset val="204"/>
    </font>
    <font>
      <sz val="10"/>
      <name val="Arial Cyr"/>
      <family val="2"/>
      <charset val="204"/>
    </font>
    <font>
      <b/>
      <sz val="11"/>
      <color indexed="8"/>
      <name val="Times New Roman"/>
      <family val="1"/>
      <charset val="204"/>
    </font>
    <font>
      <sz val="11"/>
      <color theme="1"/>
      <name val="Times New Roman"/>
      <family val="1"/>
      <charset val="204"/>
    </font>
    <font>
      <sz val="8"/>
      <color theme="1"/>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46">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5" fillId="0" borderId="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25" fillId="0" borderId="0"/>
    <xf numFmtId="0" fontId="10" fillId="0" borderId="0"/>
    <xf numFmtId="0" fontId="10" fillId="0" borderId="0"/>
    <xf numFmtId="0" fontId="18" fillId="3" borderId="0" applyNumberFormat="0" applyBorder="0" applyAlignment="0" applyProtection="0"/>
    <xf numFmtId="0" fontId="19" fillId="0" borderId="0" applyNumberFormat="0" applyFill="0" applyBorder="0" applyAlignment="0" applyProtection="0"/>
    <xf numFmtId="0" fontId="10" fillId="23" borderId="8" applyNumberFormat="0" applyFont="0" applyAlignment="0" applyProtection="0"/>
    <xf numFmtId="0" fontId="20" fillId="0" borderId="9" applyNumberFormat="0" applyFill="0" applyAlignment="0" applyProtection="0"/>
    <xf numFmtId="0" fontId="21" fillId="0" borderId="0" applyNumberFormat="0" applyFill="0" applyBorder="0" applyAlignment="0" applyProtection="0"/>
    <xf numFmtId="0" fontId="22" fillId="4" borderId="0" applyNumberFormat="0" applyBorder="0" applyAlignment="0" applyProtection="0"/>
  </cellStyleXfs>
  <cellXfs count="91">
    <xf numFmtId="0" fontId="0" fillId="0" borderId="0" xfId="0"/>
    <xf numFmtId="0" fontId="3" fillId="0" borderId="0" xfId="0" applyFont="1"/>
    <xf numFmtId="0" fontId="3" fillId="0" borderId="0" xfId="0" applyFont="1" applyAlignment="1">
      <alignment horizontal="right"/>
    </xf>
    <xf numFmtId="0" fontId="4" fillId="0" borderId="0" xfId="0" applyFont="1" applyAlignment="1">
      <alignment horizontal="center" wrapText="1"/>
    </xf>
    <xf numFmtId="0" fontId="3" fillId="0" borderId="0" xfId="0" applyFont="1" applyAlignment="1">
      <alignment wrapText="1"/>
    </xf>
    <xf numFmtId="0" fontId="3" fillId="0" borderId="0" xfId="0" applyFont="1" applyAlignment="1">
      <alignment horizontal="right" wrapText="1"/>
    </xf>
    <xf numFmtId="0" fontId="3" fillId="0" borderId="10" xfId="0" applyFont="1" applyBorder="1" applyAlignment="1">
      <alignment horizontal="center" vertical="center" wrapText="1"/>
    </xf>
    <xf numFmtId="0" fontId="3" fillId="0" borderId="10" xfId="0" applyFont="1" applyBorder="1" applyAlignment="1">
      <alignment wrapText="1"/>
    </xf>
    <xf numFmtId="0" fontId="3" fillId="0" borderId="10" xfId="0" applyFont="1" applyBorder="1" applyAlignment="1">
      <alignment horizontal="center" wrapText="1"/>
    </xf>
    <xf numFmtId="164" fontId="3" fillId="0" borderId="10" xfId="0" applyNumberFormat="1" applyFont="1" applyBorder="1" applyAlignment="1">
      <alignment wrapText="1"/>
    </xf>
    <xf numFmtId="165" fontId="3" fillId="0" borderId="10" xfId="0" applyNumberFormat="1" applyFont="1" applyBorder="1" applyAlignment="1">
      <alignment horizontal="center" wrapText="1"/>
    </xf>
    <xf numFmtId="166" fontId="3" fillId="0" borderId="10" xfId="0" applyNumberFormat="1" applyFont="1" applyBorder="1" applyAlignment="1">
      <alignment horizontal="center" wrapText="1"/>
    </xf>
    <xf numFmtId="0" fontId="4" fillId="0" borderId="0" xfId="0" applyFont="1" applyAlignment="1">
      <alignment wrapText="1"/>
    </xf>
    <xf numFmtId="0" fontId="4" fillId="0" borderId="0" xfId="0" applyFont="1"/>
    <xf numFmtId="0" fontId="3" fillId="0" borderId="0" xfId="0" applyFont="1" applyBorder="1" applyAlignment="1">
      <alignment wrapText="1"/>
    </xf>
    <xf numFmtId="0" fontId="3" fillId="0" borderId="0" xfId="0" applyFont="1" applyBorder="1" applyAlignment="1">
      <alignment horizontal="center" vertical="center" wrapText="1"/>
    </xf>
    <xf numFmtId="0" fontId="3" fillId="0" borderId="0" xfId="0" applyFont="1" applyBorder="1" applyAlignment="1">
      <alignment horizontal="center" wrapText="1"/>
    </xf>
    <xf numFmtId="164" fontId="4" fillId="0" borderId="0" xfId="0" applyNumberFormat="1" applyFont="1" applyBorder="1" applyAlignment="1">
      <alignment wrapText="1"/>
    </xf>
    <xf numFmtId="164" fontId="3" fillId="0" borderId="0" xfId="0" applyNumberFormat="1" applyFont="1" applyBorder="1" applyAlignment="1">
      <alignment wrapText="1"/>
    </xf>
    <xf numFmtId="0" fontId="3" fillId="0" borderId="0" xfId="0" applyFont="1" applyBorder="1"/>
    <xf numFmtId="0" fontId="3" fillId="0" borderId="0" xfId="0" applyFont="1" applyBorder="1" applyAlignment="1">
      <alignment vertical="center" wrapText="1"/>
    </xf>
    <xf numFmtId="0" fontId="4" fillId="0" borderId="10" xfId="0" applyFont="1" applyBorder="1" applyAlignment="1">
      <alignment wrapText="1"/>
    </xf>
    <xf numFmtId="0" fontId="2" fillId="0" borderId="0" xfId="0" applyFont="1" applyBorder="1" applyAlignment="1">
      <alignment horizontal="center" vertical="top" wrapText="1"/>
    </xf>
    <xf numFmtId="0" fontId="4" fillId="0" borderId="0" xfId="0" applyFont="1" applyBorder="1" applyAlignment="1">
      <alignment horizontal="center" wrapText="1"/>
    </xf>
    <xf numFmtId="0" fontId="2" fillId="0" borderId="0" xfId="0" applyFont="1" applyAlignment="1">
      <alignment horizontal="center" vertical="top" wrapText="1"/>
    </xf>
    <xf numFmtId="0" fontId="2" fillId="0" borderId="0" xfId="0" applyFont="1" applyBorder="1" applyAlignment="1">
      <alignment vertical="top" wrapText="1"/>
    </xf>
    <xf numFmtId="0" fontId="3" fillId="0" borderId="11" xfId="0" applyFont="1" applyBorder="1" applyAlignment="1">
      <alignment horizontal="center" vertical="center" wrapText="1"/>
    </xf>
    <xf numFmtId="1" fontId="3" fillId="0" borderId="10" xfId="0" applyNumberFormat="1" applyFont="1" applyBorder="1" applyAlignment="1">
      <alignment horizontal="center" wrapText="1"/>
    </xf>
    <xf numFmtId="164" fontId="3" fillId="0" borderId="10" xfId="0" applyNumberFormat="1" applyFont="1" applyBorder="1" applyAlignment="1">
      <alignment horizontal="center" wrapText="1"/>
    </xf>
    <xf numFmtId="164" fontId="4" fillId="24" borderId="10" xfId="0" applyNumberFormat="1" applyFont="1" applyFill="1" applyBorder="1" applyAlignment="1">
      <alignment horizontal="center" wrapText="1"/>
    </xf>
    <xf numFmtId="164" fontId="3" fillId="0" borderId="0" xfId="0" applyNumberFormat="1" applyFont="1" applyBorder="1" applyAlignment="1">
      <alignment horizontal="center" wrapText="1"/>
    </xf>
    <xf numFmtId="164" fontId="4" fillId="0" borderId="10" xfId="0" applyNumberFormat="1" applyFont="1" applyBorder="1" applyAlignment="1">
      <alignment wrapText="1"/>
    </xf>
    <xf numFmtId="164" fontId="4" fillId="0" borderId="10" xfId="0" applyNumberFormat="1" applyFont="1" applyBorder="1" applyAlignment="1">
      <alignment horizontal="center" wrapText="1"/>
    </xf>
    <xf numFmtId="165" fontId="4" fillId="0" borderId="10" xfId="0" applyNumberFormat="1" applyFont="1" applyBorder="1" applyAlignment="1">
      <alignment horizontal="center" wrapText="1"/>
    </xf>
    <xf numFmtId="0" fontId="3" fillId="0" borderId="12" xfId="0" applyFont="1" applyBorder="1" applyAlignment="1">
      <alignment wrapText="1"/>
    </xf>
    <xf numFmtId="166" fontId="3" fillId="0" borderId="0" xfId="0" applyNumberFormat="1" applyFont="1" applyBorder="1" applyAlignment="1">
      <alignment horizontal="center" wrapText="1"/>
    </xf>
    <xf numFmtId="0" fontId="4" fillId="0" borderId="10" xfId="0" applyFont="1" applyBorder="1" applyAlignment="1">
      <alignment horizontal="left" wrapText="1"/>
    </xf>
    <xf numFmtId="0" fontId="4" fillId="0" borderId="10" xfId="0" applyFont="1" applyBorder="1" applyAlignment="1">
      <alignment horizontal="center" wrapText="1"/>
    </xf>
    <xf numFmtId="164" fontId="4" fillId="25" borderId="10" xfId="0" applyNumberFormat="1" applyFont="1" applyFill="1" applyBorder="1" applyAlignment="1">
      <alignment horizontal="center" wrapText="1"/>
    </xf>
    <xf numFmtId="164" fontId="3" fillId="0" borderId="13" xfId="0" applyNumberFormat="1" applyFont="1" applyBorder="1" applyAlignment="1">
      <alignment horizontal="center" wrapText="1"/>
    </xf>
    <xf numFmtId="0" fontId="4" fillId="0" borderId="14" xfId="0" applyFont="1" applyBorder="1" applyAlignment="1">
      <alignment horizontal="left" wrapText="1"/>
    </xf>
    <xf numFmtId="4" fontId="3" fillId="0" borderId="10" xfId="0" applyNumberFormat="1" applyFont="1" applyBorder="1" applyAlignment="1">
      <alignment horizontal="center" wrapText="1"/>
    </xf>
    <xf numFmtId="164" fontId="2" fillId="0" borderId="0" xfId="0" applyNumberFormat="1" applyFont="1" applyBorder="1" applyAlignment="1">
      <alignment horizontal="center" wrapText="1"/>
    </xf>
    <xf numFmtId="0" fontId="27" fillId="0" borderId="0" xfId="0" applyFont="1"/>
    <xf numFmtId="4" fontId="4" fillId="0" borderId="10" xfId="0" applyNumberFormat="1" applyFont="1" applyBorder="1" applyAlignment="1">
      <alignment horizontal="center" wrapText="1"/>
    </xf>
    <xf numFmtId="164" fontId="3" fillId="25" borderId="10" xfId="0" applyNumberFormat="1" applyFont="1" applyFill="1" applyBorder="1" applyAlignment="1">
      <alignment horizontal="center" wrapText="1"/>
    </xf>
    <xf numFmtId="0" fontId="0" fillId="0" borderId="0" xfId="0" applyAlignment="1">
      <alignment wrapText="1"/>
    </xf>
    <xf numFmtId="0" fontId="0" fillId="0" borderId="0" xfId="0" applyNumberFormat="1" applyAlignment="1"/>
    <xf numFmtId="1" fontId="4" fillId="0" borderId="10" xfId="0" applyNumberFormat="1" applyFont="1" applyBorder="1" applyAlignment="1">
      <alignment horizontal="center" wrapText="1"/>
    </xf>
    <xf numFmtId="167" fontId="4" fillId="0" borderId="10" xfId="0" applyNumberFormat="1" applyFont="1" applyBorder="1" applyAlignment="1">
      <alignment horizontal="center" wrapText="1"/>
    </xf>
    <xf numFmtId="166" fontId="4" fillId="0" borderId="10" xfId="0" applyNumberFormat="1" applyFont="1" applyBorder="1" applyAlignment="1">
      <alignment horizontal="center" wrapText="1"/>
    </xf>
    <xf numFmtId="0" fontId="3" fillId="25" borderId="10" xfId="0" applyFont="1" applyFill="1" applyBorder="1" applyAlignment="1">
      <alignment horizont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3" fillId="0" borderId="0" xfId="0" applyFont="1" applyFill="1" applyAlignment="1">
      <alignment horizontal="left" wrapText="1"/>
    </xf>
    <xf numFmtId="0" fontId="24" fillId="0" borderId="0" xfId="0" applyFont="1" applyAlignment="1">
      <alignment horizontal="center" wrapText="1"/>
    </xf>
    <xf numFmtId="0" fontId="4" fillId="0" borderId="12" xfId="0" applyFont="1" applyBorder="1" applyAlignment="1">
      <alignment horizontal="center" wrapText="1"/>
    </xf>
    <xf numFmtId="0" fontId="2" fillId="0" borderId="16" xfId="0" applyFont="1" applyBorder="1" applyAlignment="1">
      <alignment horizontal="center" vertical="top"/>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4" xfId="0" applyFont="1" applyBorder="1" applyAlignment="1">
      <alignment horizontal="center" wrapText="1"/>
    </xf>
    <xf numFmtId="0" fontId="4" fillId="0" borderId="13" xfId="0" applyFont="1" applyBorder="1" applyAlignment="1">
      <alignment horizontal="center" wrapText="1"/>
    </xf>
    <xf numFmtId="0" fontId="4" fillId="0" borderId="15" xfId="0" applyFont="1" applyBorder="1" applyAlignment="1">
      <alignment horizontal="center" wrapText="1"/>
    </xf>
    <xf numFmtId="0" fontId="3" fillId="0" borderId="12" xfId="0" applyFont="1" applyBorder="1" applyAlignment="1">
      <alignment horizontal="center" wrapText="1"/>
    </xf>
    <xf numFmtId="0" fontId="2" fillId="0" borderId="0" xfId="0" applyFont="1" applyAlignment="1">
      <alignment horizontal="center" vertical="top" wrapText="1"/>
    </xf>
    <xf numFmtId="0" fontId="27" fillId="0" borderId="0" xfId="0" applyFont="1" applyAlignment="1">
      <alignment horizontal="left" wrapText="1"/>
    </xf>
    <xf numFmtId="0" fontId="23" fillId="0" borderId="0" xfId="0" applyFont="1" applyAlignment="1">
      <alignment horizontal="left" wrapText="1"/>
    </xf>
    <xf numFmtId="0" fontId="3" fillId="0" borderId="0" xfId="0" applyFont="1" applyAlignment="1">
      <alignment horizontal="left" wrapText="1"/>
    </xf>
    <xf numFmtId="164" fontId="27" fillId="0" borderId="0" xfId="0" applyNumberFormat="1" applyFont="1" applyBorder="1" applyAlignment="1">
      <alignment horizontal="left"/>
    </xf>
    <xf numFmtId="164" fontId="4" fillId="0" borderId="14" xfId="0" applyNumberFormat="1" applyFont="1" applyBorder="1" applyAlignment="1">
      <alignment horizontal="center" wrapText="1"/>
    </xf>
    <xf numFmtId="164" fontId="3" fillId="0" borderId="13" xfId="0" applyNumberFormat="1" applyFont="1" applyBorder="1" applyAlignment="1">
      <alignment horizontal="center" wrapText="1"/>
    </xf>
    <xf numFmtId="164" fontId="3" fillId="0" borderId="15" xfId="0" applyNumberFormat="1" applyFont="1" applyBorder="1" applyAlignment="1">
      <alignment horizontal="center" wrapText="1"/>
    </xf>
    <xf numFmtId="165" fontId="3" fillId="0" borderId="13" xfId="0" applyNumberFormat="1" applyFont="1" applyBorder="1" applyAlignment="1">
      <alignment horizontal="center" wrapText="1"/>
    </xf>
    <xf numFmtId="165" fontId="2" fillId="0" borderId="0" xfId="0" applyNumberFormat="1" applyFont="1" applyBorder="1" applyAlignment="1">
      <alignment horizontal="center" wrapText="1"/>
    </xf>
    <xf numFmtId="0" fontId="2" fillId="0" borderId="16" xfId="0" applyFont="1" applyBorder="1" applyAlignment="1">
      <alignment horizontal="center" vertical="top" wrapText="1"/>
    </xf>
    <xf numFmtId="0" fontId="28" fillId="0" borderId="16" xfId="0" applyFont="1" applyBorder="1" applyAlignment="1">
      <alignment horizontal="center" vertical="top" wrapText="1"/>
    </xf>
    <xf numFmtId="164" fontId="27" fillId="0" borderId="0" xfId="0" applyNumberFormat="1" applyFont="1" applyBorder="1" applyAlignment="1">
      <alignment horizontal="left" wrapText="1"/>
    </xf>
    <xf numFmtId="0" fontId="4" fillId="0" borderId="0" xfId="0" applyFont="1" applyAlignment="1">
      <alignment horizontal="center" wrapText="1"/>
    </xf>
    <xf numFmtId="0" fontId="3" fillId="0" borderId="0" xfId="0" applyFont="1" applyAlignment="1">
      <alignment wrapText="1"/>
    </xf>
    <xf numFmtId="0" fontId="4" fillId="0" borderId="0" xfId="0" applyFont="1" applyAlignment="1">
      <alignment horizontal="left" wrapText="1"/>
    </xf>
    <xf numFmtId="0" fontId="3" fillId="0" borderId="12" xfId="0" applyFont="1" applyBorder="1" applyAlignment="1">
      <alignment horizontal="center" vertical="center" wrapText="1"/>
    </xf>
    <xf numFmtId="0" fontId="28" fillId="0" borderId="0" xfId="0" applyFont="1" applyBorder="1" applyAlignment="1">
      <alignment horizontal="center" vertical="top" wrapText="1"/>
    </xf>
    <xf numFmtId="0" fontId="4" fillId="0" borderId="0" xfId="0" applyFont="1" applyAlignment="1">
      <alignment horizontal="center"/>
    </xf>
    <xf numFmtId="0" fontId="2" fillId="0" borderId="0" xfId="0" applyFont="1" applyBorder="1" applyAlignment="1">
      <alignment horizontal="center" vertical="top" wrapText="1"/>
    </xf>
    <xf numFmtId="0" fontId="3" fillId="0" borderId="0" xfId="0" applyFont="1" applyAlignment="1">
      <alignment horizontal="left"/>
    </xf>
    <xf numFmtId="0" fontId="28" fillId="0" borderId="16" xfId="0" applyFont="1" applyBorder="1" applyAlignment="1">
      <alignment horizontal="center" vertical="top"/>
    </xf>
    <xf numFmtId="0" fontId="3" fillId="0" borderId="0" xfId="0" applyFont="1" applyAlignment="1">
      <alignment horizontal="center" wrapText="1"/>
    </xf>
    <xf numFmtId="164" fontId="3" fillId="0" borderId="10" xfId="0" applyNumberFormat="1" applyFont="1" applyBorder="1" applyAlignment="1">
      <alignment horizontal="left" wrapText="1"/>
    </xf>
  </cellXfs>
  <cellStyles count="46">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Excel Built-in Normal" xfId="19"/>
    <cellStyle name="Акцент1" xfId="20" builtinId="29" customBuiltin="1"/>
    <cellStyle name="Акцент2" xfId="21" builtinId="33" customBuiltin="1"/>
    <cellStyle name="Акцент3" xfId="22" builtinId="37" customBuiltin="1"/>
    <cellStyle name="Акцент4" xfId="23" builtinId="41" customBuiltin="1"/>
    <cellStyle name="Акцент5" xfId="24" builtinId="45" customBuiltin="1"/>
    <cellStyle name="Акцент6" xfId="25" builtinId="49" customBuiltin="1"/>
    <cellStyle name="Ввод " xfId="26" builtinId="20" customBuiltin="1"/>
    <cellStyle name="Вывод" xfId="27" builtinId="21" customBuiltin="1"/>
    <cellStyle name="Вычисление" xfId="28" builtinId="22" customBuiltin="1"/>
    <cellStyle name="Заголовок 1" xfId="29" builtinId="16" customBuiltin="1"/>
    <cellStyle name="Заголовок 2" xfId="30" builtinId="17" customBuiltin="1"/>
    <cellStyle name="Заголовок 3" xfId="31" builtinId="18" customBuiltin="1"/>
    <cellStyle name="Заголовок 4" xfId="32" builtinId="19" customBuiltin="1"/>
    <cellStyle name="Итог" xfId="33" builtinId="25" customBuiltin="1"/>
    <cellStyle name="Контрольная ячейка" xfId="34" builtinId="23" customBuiltin="1"/>
    <cellStyle name="Название" xfId="35" builtinId="15" customBuiltin="1"/>
    <cellStyle name="Нейтральный" xfId="36" builtinId="28" customBuiltin="1"/>
    <cellStyle name="Обычный" xfId="0" builtinId="0"/>
    <cellStyle name="Обычный 2" xfId="37"/>
    <cellStyle name="Обычный 2 2" xfId="38"/>
    <cellStyle name="Обычный 3" xfId="39"/>
    <cellStyle name="Плохой" xfId="40" builtinId="27" customBuiltin="1"/>
    <cellStyle name="Пояснение" xfId="41" builtinId="53" customBuiltin="1"/>
    <cellStyle name="Примечание" xfId="42" builtinId="10" customBuiltin="1"/>
    <cellStyle name="Связанная ячейка" xfId="43" builtinId="24" customBuiltin="1"/>
    <cellStyle name="Текст предупреждения" xfId="44" builtinId="11" customBuiltin="1"/>
    <cellStyle name="Хороший" xfId="45"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enableFormatConditionsCalculation="0">
    <tabColor indexed="42"/>
  </sheetPr>
  <dimension ref="A1:K31"/>
  <sheetViews>
    <sheetView view="pageBreakPreview" workbookViewId="0">
      <selection activeCell="E12" sqref="E12"/>
    </sheetView>
  </sheetViews>
  <sheetFormatPr defaultRowHeight="15"/>
  <cols>
    <col min="1" max="1" width="11.42578125" style="1" customWidth="1"/>
    <col min="2" max="2" width="10.85546875" style="1" customWidth="1"/>
    <col min="3" max="3" width="11.140625" style="1" customWidth="1"/>
    <col min="4" max="4" width="11.42578125" style="1" customWidth="1"/>
    <col min="5" max="5" width="10.85546875" style="1" customWidth="1"/>
    <col min="6" max="6" width="11.42578125" style="1" customWidth="1"/>
    <col min="7" max="7" width="21.42578125" style="1" customWidth="1"/>
    <col min="8" max="16384" width="9.140625" style="1"/>
  </cols>
  <sheetData>
    <row r="1" spans="1:11" ht="64.5" customHeight="1">
      <c r="E1" s="55" t="s">
        <v>90</v>
      </c>
      <c r="F1" s="55"/>
      <c r="G1" s="55"/>
    </row>
    <row r="2" spans="1:11" ht="0.75" customHeight="1"/>
    <row r="3" spans="1:11" ht="2.25" hidden="1" customHeight="1">
      <c r="G3" s="2"/>
    </row>
    <row r="4" spans="1:11" ht="31.5" customHeight="1">
      <c r="A4" s="56" t="s">
        <v>91</v>
      </c>
      <c r="B4" s="56"/>
      <c r="C4" s="56"/>
      <c r="D4" s="56"/>
      <c r="E4" s="56"/>
      <c r="F4" s="56"/>
      <c r="G4" s="56"/>
    </row>
    <row r="5" spans="1:11" ht="18.75" customHeight="1">
      <c r="A5" s="57" t="s">
        <v>63</v>
      </c>
      <c r="B5" s="57"/>
      <c r="C5" s="57"/>
      <c r="D5" s="57"/>
      <c r="E5" s="57"/>
      <c r="F5" s="57"/>
      <c r="G5" s="57"/>
    </row>
    <row r="6" spans="1:11" ht="11.25" customHeight="1">
      <c r="A6" s="58" t="s">
        <v>3</v>
      </c>
      <c r="B6" s="58"/>
      <c r="C6" s="58"/>
      <c r="D6" s="58"/>
      <c r="E6" s="58"/>
      <c r="F6" s="58"/>
      <c r="G6" s="58"/>
    </row>
    <row r="7" spans="1:11" ht="1.5" customHeight="1"/>
    <row r="8" spans="1:11" ht="29.25" customHeight="1">
      <c r="A8" s="62" t="s">
        <v>32</v>
      </c>
      <c r="B8" s="62" t="s">
        <v>5</v>
      </c>
      <c r="C8" s="62"/>
      <c r="D8" s="62"/>
      <c r="E8" s="59" t="s">
        <v>47</v>
      </c>
      <c r="F8" s="60"/>
      <c r="G8" s="61"/>
      <c r="H8" s="4"/>
      <c r="I8" s="4"/>
      <c r="J8" s="4"/>
      <c r="K8" s="4"/>
    </row>
    <row r="9" spans="1:11" ht="75.75" customHeight="1">
      <c r="A9" s="62"/>
      <c r="B9" s="26" t="s">
        <v>6</v>
      </c>
      <c r="C9" s="26" t="s">
        <v>7</v>
      </c>
      <c r="D9" s="26" t="s">
        <v>34</v>
      </c>
      <c r="E9" s="6" t="s">
        <v>33</v>
      </c>
      <c r="F9" s="6" t="s">
        <v>58</v>
      </c>
      <c r="G9" s="6" t="s">
        <v>35</v>
      </c>
      <c r="H9" s="4"/>
      <c r="I9" s="4"/>
      <c r="J9" s="4"/>
      <c r="K9" s="4"/>
    </row>
    <row r="10" spans="1:11" ht="13.5" customHeight="1">
      <c r="A10" s="8">
        <v>1</v>
      </c>
      <c r="B10" s="8">
        <v>2</v>
      </c>
      <c r="C10" s="8">
        <v>3</v>
      </c>
      <c r="D10" s="8">
        <v>4</v>
      </c>
      <c r="E10" s="8">
        <v>5</v>
      </c>
      <c r="F10" s="8">
        <v>6</v>
      </c>
      <c r="G10" s="8">
        <v>7</v>
      </c>
      <c r="H10" s="4"/>
      <c r="I10" s="4"/>
      <c r="J10" s="4"/>
      <c r="K10" s="4"/>
    </row>
    <row r="11" spans="1:11" ht="31.5" customHeight="1">
      <c r="A11" s="52" t="s">
        <v>87</v>
      </c>
      <c r="B11" s="53"/>
      <c r="C11" s="53"/>
      <c r="D11" s="53"/>
      <c r="E11" s="53"/>
      <c r="F11" s="53"/>
      <c r="G11" s="54"/>
      <c r="H11" s="4"/>
      <c r="I11" s="4"/>
      <c r="J11" s="4"/>
      <c r="K11" s="4"/>
    </row>
    <row r="12" spans="1:11" ht="17.25" customHeight="1">
      <c r="A12" s="8">
        <v>25</v>
      </c>
      <c r="B12" s="10">
        <v>9125</v>
      </c>
      <c r="C12" s="10">
        <v>6890</v>
      </c>
      <c r="D12" s="11">
        <f>C12/B12*100</f>
        <v>75.506849315068493</v>
      </c>
      <c r="E12" s="8">
        <v>25</v>
      </c>
      <c r="F12" s="8">
        <v>36</v>
      </c>
      <c r="G12" s="27">
        <f>C12/373</f>
        <v>18.471849865951743</v>
      </c>
      <c r="H12" s="4"/>
      <c r="I12" s="4"/>
      <c r="J12" s="4"/>
      <c r="K12" s="4"/>
    </row>
    <row r="13" spans="1:11" ht="33.75" customHeight="1">
      <c r="A13" s="63" t="s">
        <v>86</v>
      </c>
      <c r="B13" s="64"/>
      <c r="C13" s="64"/>
      <c r="D13" s="64"/>
      <c r="E13" s="64"/>
      <c r="F13" s="64"/>
      <c r="G13" s="65"/>
      <c r="H13" s="4"/>
      <c r="I13" s="4"/>
      <c r="J13" s="4"/>
      <c r="K13" s="4"/>
    </row>
    <row r="14" spans="1:11" ht="17.25" customHeight="1">
      <c r="A14" s="8">
        <v>10</v>
      </c>
      <c r="B14" s="10">
        <v>2600</v>
      </c>
      <c r="C14" s="10">
        <v>2014</v>
      </c>
      <c r="D14" s="11">
        <f>C14/B14*100</f>
        <v>77.461538461538453</v>
      </c>
      <c r="E14" s="8">
        <v>10</v>
      </c>
      <c r="F14" s="51">
        <v>75</v>
      </c>
      <c r="G14" s="27">
        <f>C14/195</f>
        <v>10.328205128205129</v>
      </c>
      <c r="H14" s="4"/>
      <c r="I14" s="4"/>
      <c r="J14" s="4"/>
      <c r="K14" s="4"/>
    </row>
    <row r="15" spans="1:11" ht="17.25" customHeight="1">
      <c r="A15" s="63" t="s">
        <v>84</v>
      </c>
      <c r="B15" s="64"/>
      <c r="C15" s="64"/>
      <c r="D15" s="64"/>
      <c r="E15" s="64"/>
      <c r="F15" s="64"/>
      <c r="G15" s="65"/>
      <c r="H15" s="4"/>
      <c r="I15" s="4"/>
      <c r="J15" s="4"/>
      <c r="K15" s="4"/>
    </row>
    <row r="16" spans="1:11" ht="17.25" customHeight="1">
      <c r="A16" s="8">
        <v>15</v>
      </c>
      <c r="B16" s="10">
        <v>5307</v>
      </c>
      <c r="C16" s="10">
        <v>4307</v>
      </c>
      <c r="D16" s="11">
        <f>C16/B16*100</f>
        <v>81.156962502355384</v>
      </c>
      <c r="E16" s="8">
        <v>15</v>
      </c>
      <c r="F16" s="8">
        <v>39</v>
      </c>
      <c r="G16" s="27">
        <f>C16/373</f>
        <v>11.546916890080428</v>
      </c>
      <c r="H16" s="4"/>
      <c r="I16" s="4"/>
      <c r="J16" s="4"/>
      <c r="K16" s="4"/>
    </row>
    <row r="17" spans="1:11" ht="17.25" customHeight="1">
      <c r="A17" s="63" t="s">
        <v>83</v>
      </c>
      <c r="B17" s="64"/>
      <c r="C17" s="64"/>
      <c r="D17" s="64"/>
      <c r="E17" s="64"/>
      <c r="F17" s="64"/>
      <c r="G17" s="65"/>
      <c r="H17" s="4"/>
      <c r="I17" s="4"/>
      <c r="J17" s="4"/>
      <c r="K17" s="4"/>
    </row>
    <row r="18" spans="1:11" ht="15.75" customHeight="1">
      <c r="A18" s="37">
        <f>A12+A14+A16</f>
        <v>50</v>
      </c>
      <c r="B18" s="37">
        <f>B12+B14+B16</f>
        <v>17032</v>
      </c>
      <c r="C18" s="37">
        <f>C12+C14+C16</f>
        <v>13211</v>
      </c>
      <c r="D18" s="50">
        <f>C18/B18*100</f>
        <v>77.565758572099568</v>
      </c>
      <c r="E18" s="37">
        <f>E12+E14+E16</f>
        <v>50</v>
      </c>
      <c r="F18" s="37">
        <f>F12+F14+F16</f>
        <v>150</v>
      </c>
      <c r="G18" s="48">
        <f>SUM(G12+G14+G16)</f>
        <v>40.346971884237306</v>
      </c>
      <c r="H18" s="4"/>
      <c r="I18" s="4"/>
      <c r="J18" s="4"/>
      <c r="K18" s="4"/>
    </row>
    <row r="19" spans="1:11" ht="26.25" customHeight="1">
      <c r="A19" s="4"/>
      <c r="B19" s="4"/>
      <c r="C19" s="4"/>
      <c r="D19" s="4"/>
      <c r="E19" s="4"/>
      <c r="F19" s="4"/>
      <c r="G19" s="4"/>
      <c r="H19" s="4"/>
      <c r="I19" s="4"/>
      <c r="J19" s="4"/>
      <c r="K19" s="4"/>
    </row>
    <row r="20" spans="1:11" ht="21" customHeight="1">
      <c r="A20" s="68"/>
      <c r="B20" s="69"/>
      <c r="C20" s="69"/>
      <c r="D20" s="69"/>
      <c r="E20" s="69"/>
      <c r="F20" s="69"/>
      <c r="G20" s="69"/>
      <c r="H20" s="4"/>
      <c r="I20" s="4"/>
      <c r="J20" s="4"/>
      <c r="K20" s="4"/>
    </row>
    <row r="21" spans="1:11" ht="42.6" hidden="1" customHeight="1">
      <c r="A21" s="4"/>
      <c r="B21" s="4"/>
      <c r="C21" s="4"/>
      <c r="D21" s="4"/>
      <c r="E21" s="4"/>
      <c r="F21" s="4"/>
      <c r="G21" s="4"/>
      <c r="H21" s="4"/>
      <c r="I21" s="4"/>
      <c r="J21" s="4"/>
      <c r="K21" s="4"/>
    </row>
    <row r="22" spans="1:11" ht="36.6" customHeight="1">
      <c r="A22" s="70" t="s">
        <v>8</v>
      </c>
      <c r="B22" s="70"/>
      <c r="C22" s="4"/>
      <c r="D22" s="34"/>
      <c r="E22" s="14"/>
      <c r="F22" s="66" t="s">
        <v>64</v>
      </c>
      <c r="G22" s="66"/>
      <c r="H22" s="4"/>
      <c r="I22" s="4"/>
      <c r="J22" s="4"/>
      <c r="K22" s="4"/>
    </row>
    <row r="23" spans="1:11" ht="17.25" customHeight="1">
      <c r="A23" s="4"/>
      <c r="B23" s="4"/>
      <c r="C23" s="4"/>
      <c r="D23" s="24" t="s">
        <v>52</v>
      </c>
      <c r="E23" s="24"/>
      <c r="F23" s="67" t="s">
        <v>20</v>
      </c>
      <c r="G23" s="67"/>
      <c r="H23" s="4"/>
      <c r="I23" s="4"/>
      <c r="J23" s="4"/>
      <c r="K23" s="4"/>
    </row>
    <row r="24" spans="1:11" ht="36" customHeight="1">
      <c r="A24" s="70" t="s">
        <v>2</v>
      </c>
      <c r="B24" s="70"/>
      <c r="C24" s="4"/>
      <c r="D24" s="34"/>
      <c r="E24" s="14"/>
      <c r="F24" s="66" t="s">
        <v>65</v>
      </c>
      <c r="G24" s="66"/>
      <c r="H24" s="4"/>
      <c r="I24" s="4"/>
      <c r="J24" s="4"/>
      <c r="K24" s="4"/>
    </row>
    <row r="25" spans="1:11" ht="10.5" customHeight="1">
      <c r="A25" s="4"/>
      <c r="B25" s="4"/>
      <c r="C25" s="4"/>
      <c r="D25" s="24" t="s">
        <v>52</v>
      </c>
      <c r="E25" s="22"/>
      <c r="F25" s="67" t="s">
        <v>20</v>
      </c>
      <c r="G25" s="67"/>
      <c r="H25" s="4"/>
      <c r="I25" s="4"/>
      <c r="J25" s="4"/>
      <c r="K25" s="4"/>
    </row>
    <row r="26" spans="1:11" ht="13.15" customHeight="1">
      <c r="A26" s="4"/>
      <c r="B26" s="4"/>
      <c r="C26" s="4"/>
      <c r="D26" s="4"/>
      <c r="E26" s="4"/>
      <c r="F26" s="4"/>
      <c r="G26" s="4"/>
      <c r="H26" s="4"/>
      <c r="I26" s="4"/>
      <c r="J26" s="4"/>
      <c r="K26" s="4"/>
    </row>
    <row r="27" spans="1:11" hidden="1">
      <c r="A27" s="4"/>
      <c r="B27" s="4"/>
      <c r="C27" s="4"/>
      <c r="D27" s="4"/>
      <c r="E27" s="4"/>
      <c r="F27" s="4"/>
      <c r="G27" s="4"/>
      <c r="H27" s="4"/>
      <c r="I27" s="4"/>
      <c r="J27" s="4"/>
      <c r="K27" s="4"/>
    </row>
    <row r="28" spans="1:11" hidden="1">
      <c r="A28" s="4"/>
      <c r="B28" s="4"/>
      <c r="C28" s="4"/>
      <c r="D28" s="4"/>
      <c r="E28" s="4"/>
      <c r="F28" s="4"/>
      <c r="G28" s="4"/>
      <c r="H28" s="4"/>
      <c r="I28" s="4"/>
      <c r="J28" s="4"/>
      <c r="K28" s="4"/>
    </row>
    <row r="29" spans="1:11" hidden="1"/>
    <row r="30" spans="1:11">
      <c r="A30" s="1" t="s">
        <v>89</v>
      </c>
    </row>
    <row r="31" spans="1:11">
      <c r="A31" s="43"/>
    </row>
  </sheetData>
  <mergeCells count="18">
    <mergeCell ref="A13:G13"/>
    <mergeCell ref="F24:G24"/>
    <mergeCell ref="F25:G25"/>
    <mergeCell ref="A20:G20"/>
    <mergeCell ref="F22:G22"/>
    <mergeCell ref="F23:G23"/>
    <mergeCell ref="A24:B24"/>
    <mergeCell ref="A22:B22"/>
    <mergeCell ref="A15:G15"/>
    <mergeCell ref="A17:G17"/>
    <mergeCell ref="A11:G11"/>
    <mergeCell ref="E1:G1"/>
    <mergeCell ref="A4:G4"/>
    <mergeCell ref="A5:G5"/>
    <mergeCell ref="A6:G6"/>
    <mergeCell ref="E8:G8"/>
    <mergeCell ref="A8:A9"/>
    <mergeCell ref="B8:D8"/>
  </mergeCells>
  <phoneticPr fontId="0" type="noConversion"/>
  <pageMargins left="1" right="0.4" top="0.52" bottom="1" header="0.5" footer="0.5"/>
  <pageSetup paperSize="9" scale="86" orientation="portrait" r:id="rId1"/>
  <headerFooter alignWithMargins="0"/>
</worksheet>
</file>

<file path=xl/worksheets/sheet2.xml><?xml version="1.0" encoding="utf-8"?>
<worksheet xmlns="http://schemas.openxmlformats.org/spreadsheetml/2006/main" xmlns:r="http://schemas.openxmlformats.org/officeDocument/2006/relationships">
  <sheetPr enableFormatConditionsCalculation="0">
    <tabColor indexed="42"/>
    <pageSetUpPr fitToPage="1"/>
  </sheetPr>
  <dimension ref="A1:J45"/>
  <sheetViews>
    <sheetView view="pageBreakPreview" workbookViewId="0">
      <selection activeCell="F18" sqref="F18"/>
    </sheetView>
  </sheetViews>
  <sheetFormatPr defaultRowHeight="15"/>
  <cols>
    <col min="1" max="1" width="27.5703125" style="1" customWidth="1"/>
    <col min="2" max="2" width="15.7109375" style="1" customWidth="1"/>
    <col min="3" max="3" width="9.5703125" style="1" customWidth="1"/>
    <col min="4" max="4" width="11.28515625" style="1" customWidth="1"/>
    <col min="5" max="5" width="13.140625" style="1" customWidth="1"/>
    <col min="6" max="6" width="18.42578125" style="1" customWidth="1"/>
    <col min="7" max="16384" width="9.140625" style="1"/>
  </cols>
  <sheetData>
    <row r="1" spans="1:10" ht="60.75" customHeight="1">
      <c r="D1" s="55" t="s">
        <v>101</v>
      </c>
      <c r="E1" s="55"/>
      <c r="F1" s="55"/>
      <c r="G1" s="4"/>
    </row>
    <row r="2" spans="1:10">
      <c r="A2" s="4"/>
      <c r="B2" s="4"/>
      <c r="C2" s="4"/>
      <c r="D2" s="4"/>
      <c r="E2" s="5"/>
      <c r="F2" s="5"/>
      <c r="G2" s="4"/>
      <c r="H2" s="4"/>
      <c r="I2" s="4"/>
      <c r="J2" s="4"/>
    </row>
    <row r="3" spans="1:10" ht="0.6" customHeight="1">
      <c r="A3" s="4"/>
      <c r="B3" s="4"/>
      <c r="C3" s="4"/>
      <c r="D3" s="4"/>
      <c r="E3" s="4"/>
      <c r="F3" s="5"/>
      <c r="G3" s="4"/>
      <c r="H3" s="4"/>
      <c r="I3" s="4"/>
      <c r="J3" s="4"/>
    </row>
    <row r="4" spans="1:10" ht="38.25" customHeight="1">
      <c r="A4" s="56" t="s">
        <v>102</v>
      </c>
      <c r="B4" s="56"/>
      <c r="C4" s="56"/>
      <c r="D4" s="56"/>
      <c r="E4" s="56"/>
      <c r="F4" s="56"/>
      <c r="G4" s="4"/>
      <c r="H4" s="4"/>
      <c r="I4" s="4"/>
      <c r="J4" s="4"/>
    </row>
    <row r="5" spans="1:10" ht="15.75" customHeight="1">
      <c r="A5" s="3"/>
      <c r="B5" s="3"/>
      <c r="C5" s="3"/>
      <c r="D5" s="3"/>
      <c r="E5" s="3"/>
      <c r="F5" s="3"/>
      <c r="G5" s="4"/>
      <c r="H5" s="4"/>
      <c r="I5" s="4"/>
      <c r="J5" s="4"/>
    </row>
    <row r="6" spans="1:10" ht="21.75" customHeight="1">
      <c r="A6" s="57" t="s">
        <v>63</v>
      </c>
      <c r="B6" s="57"/>
      <c r="C6" s="57"/>
      <c r="D6" s="57"/>
      <c r="E6" s="57"/>
      <c r="F6" s="57"/>
      <c r="G6" s="4"/>
      <c r="H6" s="4"/>
      <c r="I6" s="4"/>
      <c r="J6" s="4"/>
    </row>
    <row r="7" spans="1:10" ht="9.75" customHeight="1">
      <c r="A7" s="78" t="s">
        <v>3</v>
      </c>
      <c r="B7" s="78"/>
      <c r="C7" s="78"/>
      <c r="D7" s="78"/>
      <c r="E7" s="78"/>
      <c r="F7" s="78"/>
      <c r="G7" s="4"/>
      <c r="H7" s="4"/>
      <c r="I7" s="4"/>
      <c r="J7" s="4"/>
    </row>
    <row r="8" spans="1:10" ht="21" hidden="1" customHeight="1">
      <c r="A8" s="4"/>
      <c r="B8" s="4"/>
      <c r="C8" s="4"/>
      <c r="D8" s="4"/>
      <c r="E8" s="4"/>
      <c r="F8" s="5"/>
      <c r="G8" s="4"/>
      <c r="H8" s="4"/>
      <c r="I8" s="4"/>
      <c r="J8" s="4"/>
    </row>
    <row r="9" spans="1:10" ht="9.75" customHeight="1">
      <c r="A9" s="4"/>
      <c r="B9" s="4"/>
      <c r="C9" s="4"/>
      <c r="D9" s="4"/>
      <c r="E9" s="4"/>
      <c r="F9" s="4"/>
      <c r="G9" s="4"/>
      <c r="H9" s="4"/>
      <c r="I9" s="4"/>
      <c r="J9" s="4"/>
    </row>
    <row r="10" spans="1:10" ht="33" customHeight="1">
      <c r="A10" s="62" t="s">
        <v>23</v>
      </c>
      <c r="B10" s="62" t="s">
        <v>16</v>
      </c>
      <c r="C10" s="62"/>
      <c r="D10" s="62"/>
      <c r="E10" s="62" t="s">
        <v>11</v>
      </c>
      <c r="F10" s="62" t="s">
        <v>54</v>
      </c>
      <c r="G10" s="4"/>
      <c r="H10" s="4"/>
      <c r="I10" s="4"/>
      <c r="J10" s="4"/>
    </row>
    <row r="11" spans="1:10" ht="15.75" customHeight="1">
      <c r="A11" s="62"/>
      <c r="B11" s="62" t="s">
        <v>53</v>
      </c>
      <c r="C11" s="62" t="s">
        <v>4</v>
      </c>
      <c r="D11" s="62"/>
      <c r="E11" s="62"/>
      <c r="F11" s="62"/>
      <c r="G11" s="4"/>
      <c r="H11" s="4"/>
      <c r="I11" s="4"/>
      <c r="J11" s="4"/>
    </row>
    <row r="12" spans="1:10" ht="38.25" customHeight="1">
      <c r="A12" s="62"/>
      <c r="B12" s="62"/>
      <c r="C12" s="6" t="s">
        <v>9</v>
      </c>
      <c r="D12" s="6" t="s">
        <v>10</v>
      </c>
      <c r="E12" s="62"/>
      <c r="F12" s="62"/>
      <c r="G12" s="4"/>
      <c r="H12" s="4"/>
      <c r="I12" s="4"/>
      <c r="J12" s="4"/>
    </row>
    <row r="13" spans="1:10" ht="12.75" customHeight="1">
      <c r="A13" s="8">
        <v>1</v>
      </c>
      <c r="B13" s="8">
        <v>2</v>
      </c>
      <c r="C13" s="8">
        <v>3</v>
      </c>
      <c r="D13" s="8">
        <v>4</v>
      </c>
      <c r="E13" s="8">
        <v>5</v>
      </c>
      <c r="F13" s="8">
        <v>6</v>
      </c>
      <c r="G13" s="4"/>
      <c r="H13" s="4"/>
      <c r="I13" s="4"/>
      <c r="J13" s="4"/>
    </row>
    <row r="14" spans="1:10" ht="19.149999999999999" customHeight="1">
      <c r="A14" s="40" t="s">
        <v>66</v>
      </c>
      <c r="B14" s="41">
        <f>B16+B22+B28</f>
        <v>27094129.640000001</v>
      </c>
      <c r="C14" s="41">
        <f>C16+C22+C28</f>
        <v>0</v>
      </c>
      <c r="D14" s="41">
        <f>D16+D22+D28</f>
        <v>0</v>
      </c>
      <c r="E14" s="41">
        <f>E16+E22+E28</f>
        <v>13211</v>
      </c>
      <c r="F14" s="44">
        <f>B14/E14</f>
        <v>2050.8765150253575</v>
      </c>
      <c r="G14" s="4"/>
      <c r="H14" s="4"/>
      <c r="I14" s="4"/>
      <c r="J14" s="4"/>
    </row>
    <row r="15" spans="1:10" ht="27.6" customHeight="1">
      <c r="A15" s="63" t="s">
        <v>88</v>
      </c>
      <c r="B15" s="64"/>
      <c r="C15" s="64"/>
      <c r="D15" s="64"/>
      <c r="E15" s="64"/>
      <c r="F15" s="65"/>
      <c r="G15" s="4"/>
      <c r="H15" s="4"/>
      <c r="I15" s="4"/>
      <c r="J15" s="4"/>
    </row>
    <row r="16" spans="1:10" s="13" customFormat="1" ht="18" customHeight="1">
      <c r="A16" s="31" t="s">
        <v>48</v>
      </c>
      <c r="B16" s="32">
        <f>B17+B18+B19+B20</f>
        <v>11807023.329999998</v>
      </c>
      <c r="C16" s="32">
        <v>0</v>
      </c>
      <c r="D16" s="32">
        <v>0</v>
      </c>
      <c r="E16" s="33">
        <v>6890</v>
      </c>
      <c r="F16" s="32">
        <f>B16/E16</f>
        <v>1713.6463468795353</v>
      </c>
      <c r="G16" s="12"/>
      <c r="H16" s="12"/>
      <c r="I16" s="12"/>
      <c r="J16" s="12"/>
    </row>
    <row r="17" spans="1:10" ht="45">
      <c r="A17" s="9" t="s">
        <v>55</v>
      </c>
      <c r="B17" s="28">
        <v>9583835.5299999993</v>
      </c>
      <c r="C17" s="28">
        <v>0</v>
      </c>
      <c r="D17" s="28">
        <v>0</v>
      </c>
      <c r="E17" s="10"/>
      <c r="F17" s="28">
        <f>B17/E16</f>
        <v>1390.9775805515239</v>
      </c>
      <c r="G17" s="4"/>
      <c r="H17" s="4"/>
      <c r="I17" s="4"/>
      <c r="J17" s="4"/>
    </row>
    <row r="18" spans="1:10" ht="60">
      <c r="A18" s="9" t="s">
        <v>56</v>
      </c>
      <c r="B18" s="28">
        <v>2182197.7999999998</v>
      </c>
      <c r="C18" s="28">
        <v>0</v>
      </c>
      <c r="D18" s="28">
        <v>0</v>
      </c>
      <c r="E18" s="10"/>
      <c r="F18" s="28">
        <f>B18/E16</f>
        <v>316.71956458635702</v>
      </c>
      <c r="G18" s="4"/>
      <c r="H18" s="4"/>
      <c r="I18" s="4"/>
      <c r="J18" s="4"/>
    </row>
    <row r="19" spans="1:10" ht="27" customHeight="1">
      <c r="A19" s="9" t="s">
        <v>50</v>
      </c>
      <c r="B19" s="28">
        <v>0</v>
      </c>
      <c r="C19" s="28">
        <v>0</v>
      </c>
      <c r="D19" s="28">
        <v>0</v>
      </c>
      <c r="E19" s="10"/>
      <c r="F19" s="28"/>
      <c r="G19" s="4"/>
      <c r="H19" s="4"/>
      <c r="I19" s="4"/>
      <c r="J19" s="4"/>
    </row>
    <row r="20" spans="1:10" ht="27" customHeight="1">
      <c r="A20" s="9" t="s">
        <v>51</v>
      </c>
      <c r="B20" s="28">
        <v>40990</v>
      </c>
      <c r="C20" s="28">
        <v>0</v>
      </c>
      <c r="D20" s="28">
        <v>0</v>
      </c>
      <c r="E20" s="10"/>
      <c r="F20" s="28">
        <f>B20/E16</f>
        <v>5.9492017416545719</v>
      </c>
      <c r="G20" s="4"/>
      <c r="H20" s="4"/>
      <c r="I20" s="4"/>
      <c r="J20" s="4"/>
    </row>
    <row r="21" spans="1:10" ht="35.25" customHeight="1">
      <c r="A21" s="72" t="s">
        <v>86</v>
      </c>
      <c r="B21" s="73"/>
      <c r="C21" s="73"/>
      <c r="D21" s="73"/>
      <c r="E21" s="73"/>
      <c r="F21" s="74"/>
      <c r="G21" s="4"/>
      <c r="H21" s="4"/>
      <c r="I21" s="4"/>
      <c r="J21" s="4"/>
    </row>
    <row r="22" spans="1:10" s="13" customFormat="1" ht="18" customHeight="1">
      <c r="A22" s="31" t="s">
        <v>48</v>
      </c>
      <c r="B22" s="32">
        <f>B23+B24+B25+B26</f>
        <v>4723864.6400000006</v>
      </c>
      <c r="C22" s="32">
        <v>0</v>
      </c>
      <c r="D22" s="32">
        <v>0</v>
      </c>
      <c r="E22" s="33">
        <v>2014</v>
      </c>
      <c r="F22" s="32">
        <f>B22/E22</f>
        <v>2345.5137239324731</v>
      </c>
      <c r="G22" s="12"/>
      <c r="H22" s="12"/>
      <c r="I22" s="12"/>
      <c r="J22" s="12"/>
    </row>
    <row r="23" spans="1:10" ht="45">
      <c r="A23" s="9" t="s">
        <v>55</v>
      </c>
      <c r="B23" s="28">
        <v>4471246.4400000004</v>
      </c>
      <c r="C23" s="28">
        <v>0</v>
      </c>
      <c r="D23" s="28">
        <v>0</v>
      </c>
      <c r="E23" s="10"/>
      <c r="F23" s="28">
        <f>B23/E22</f>
        <v>2220.0826415094343</v>
      </c>
      <c r="G23" s="4"/>
      <c r="H23" s="4"/>
      <c r="I23" s="4"/>
      <c r="J23" s="4"/>
    </row>
    <row r="24" spans="1:10" ht="60">
      <c r="A24" s="9" t="s">
        <v>56</v>
      </c>
      <c r="B24" s="28">
        <v>0</v>
      </c>
      <c r="C24" s="28">
        <v>0</v>
      </c>
      <c r="D24" s="28">
        <v>0</v>
      </c>
      <c r="E24" s="10"/>
      <c r="F24" s="28">
        <v>0</v>
      </c>
      <c r="G24" s="4"/>
      <c r="H24" s="4"/>
      <c r="I24" s="4"/>
      <c r="J24" s="4"/>
    </row>
    <row r="25" spans="1:10" ht="27" customHeight="1">
      <c r="A25" s="9" t="s">
        <v>50</v>
      </c>
      <c r="B25" s="28">
        <v>169793.2</v>
      </c>
      <c r="C25" s="28">
        <v>0</v>
      </c>
      <c r="D25" s="28">
        <v>0</v>
      </c>
      <c r="E25" s="10"/>
      <c r="F25" s="28">
        <f>B25/E22</f>
        <v>84.306454816286006</v>
      </c>
      <c r="G25" s="4"/>
      <c r="H25" s="4"/>
      <c r="I25" s="4"/>
      <c r="J25" s="4"/>
    </row>
    <row r="26" spans="1:10" ht="27" customHeight="1">
      <c r="A26" s="9" t="s">
        <v>51</v>
      </c>
      <c r="B26" s="28">
        <v>82825</v>
      </c>
      <c r="C26" s="28">
        <v>0</v>
      </c>
      <c r="D26" s="28">
        <v>0</v>
      </c>
      <c r="E26" s="10"/>
      <c r="F26" s="28">
        <f>B26/E22</f>
        <v>41.124627606752732</v>
      </c>
      <c r="G26" s="4"/>
      <c r="H26" s="4"/>
      <c r="I26" s="4"/>
      <c r="J26" s="4"/>
    </row>
    <row r="27" spans="1:10" ht="18.600000000000001" customHeight="1">
      <c r="A27" s="72" t="s">
        <v>84</v>
      </c>
      <c r="B27" s="73"/>
      <c r="C27" s="73"/>
      <c r="D27" s="73"/>
      <c r="E27" s="73"/>
      <c r="F27" s="74"/>
      <c r="G27" s="4"/>
      <c r="H27" s="4"/>
      <c r="I27" s="4"/>
      <c r="J27" s="4"/>
    </row>
    <row r="28" spans="1:10" s="13" customFormat="1" ht="18" customHeight="1">
      <c r="A28" s="31" t="s">
        <v>48</v>
      </c>
      <c r="B28" s="32">
        <f>B29+B30+B31+B32</f>
        <v>10563241.67</v>
      </c>
      <c r="C28" s="32">
        <v>0</v>
      </c>
      <c r="D28" s="32">
        <v>0</v>
      </c>
      <c r="E28" s="33">
        <v>4307</v>
      </c>
      <c r="F28" s="32">
        <f>B28/E28</f>
        <v>2452.5752658462966</v>
      </c>
      <c r="G28" s="12"/>
      <c r="H28" s="12"/>
      <c r="I28" s="12"/>
      <c r="J28" s="12"/>
    </row>
    <row r="29" spans="1:10" ht="45">
      <c r="A29" s="9" t="s">
        <v>55</v>
      </c>
      <c r="B29" s="28">
        <v>9780736.6699999999</v>
      </c>
      <c r="C29" s="28">
        <v>0</v>
      </c>
      <c r="D29" s="28">
        <v>0</v>
      </c>
      <c r="E29" s="10"/>
      <c r="F29" s="28">
        <f>B29/E28</f>
        <v>2270.8931205015092</v>
      </c>
      <c r="G29" s="4"/>
      <c r="H29" s="4"/>
      <c r="I29" s="4"/>
      <c r="J29" s="4"/>
    </row>
    <row r="30" spans="1:10" ht="60">
      <c r="A30" s="9" t="s">
        <v>56</v>
      </c>
      <c r="B30" s="28">
        <v>0</v>
      </c>
      <c r="C30" s="28">
        <v>0</v>
      </c>
      <c r="D30" s="28">
        <v>0</v>
      </c>
      <c r="E30" s="10"/>
      <c r="F30" s="28"/>
      <c r="G30" s="4"/>
      <c r="H30" s="4"/>
      <c r="I30" s="4"/>
      <c r="J30" s="4"/>
    </row>
    <row r="31" spans="1:10" ht="27" customHeight="1">
      <c r="A31" s="9" t="s">
        <v>50</v>
      </c>
      <c r="B31" s="28">
        <v>372000</v>
      </c>
      <c r="C31" s="28">
        <v>0</v>
      </c>
      <c r="D31" s="28">
        <v>0</v>
      </c>
      <c r="E31" s="10"/>
      <c r="F31" s="28">
        <f>B31/E28</f>
        <v>86.371023914557696</v>
      </c>
      <c r="G31" s="4"/>
      <c r="H31" s="4"/>
      <c r="I31" s="4"/>
      <c r="J31" s="4"/>
    </row>
    <row r="32" spans="1:10" ht="27" customHeight="1">
      <c r="A32" s="9" t="s">
        <v>51</v>
      </c>
      <c r="B32" s="28">
        <v>410505</v>
      </c>
      <c r="C32" s="28">
        <v>0</v>
      </c>
      <c r="D32" s="28">
        <v>0</v>
      </c>
      <c r="E32" s="10"/>
      <c r="F32" s="28">
        <f>B32/E28</f>
        <v>95.311121430229861</v>
      </c>
      <c r="G32" s="4"/>
      <c r="H32" s="4"/>
      <c r="I32" s="4"/>
      <c r="J32" s="4"/>
    </row>
    <row r="33" spans="1:10" ht="27" customHeight="1">
      <c r="A33" s="18" t="s">
        <v>67</v>
      </c>
      <c r="B33" s="30"/>
      <c r="C33" s="39"/>
      <c r="D33" s="30"/>
      <c r="E33" s="75" t="s">
        <v>64</v>
      </c>
      <c r="F33" s="75"/>
      <c r="G33" s="4"/>
      <c r="H33" s="4"/>
      <c r="I33" s="4"/>
      <c r="J33" s="4"/>
    </row>
    <row r="34" spans="1:10" ht="10.15" customHeight="1">
      <c r="A34" s="18"/>
      <c r="B34" s="30"/>
      <c r="C34" s="42" t="s">
        <v>52</v>
      </c>
      <c r="D34" s="42"/>
      <c r="E34" s="76" t="s">
        <v>20</v>
      </c>
      <c r="F34" s="76"/>
      <c r="G34" s="4"/>
      <c r="H34" s="4"/>
      <c r="I34" s="4"/>
      <c r="J34" s="4"/>
    </row>
    <row r="35" spans="1:10" ht="31.15" customHeight="1">
      <c r="A35" s="14" t="s">
        <v>2</v>
      </c>
      <c r="B35" s="20"/>
      <c r="C35" s="34"/>
      <c r="D35" s="20"/>
      <c r="E35" s="66" t="s">
        <v>65</v>
      </c>
      <c r="F35" s="66"/>
      <c r="G35" s="4"/>
      <c r="H35" s="4"/>
      <c r="I35" s="4"/>
      <c r="J35" s="4"/>
    </row>
    <row r="36" spans="1:10" ht="31.15" customHeight="1">
      <c r="A36" s="20"/>
      <c r="B36" s="20"/>
      <c r="C36" s="24" t="s">
        <v>52</v>
      </c>
      <c r="D36" s="15"/>
      <c r="E36" s="77" t="s">
        <v>20</v>
      </c>
      <c r="F36" s="77"/>
      <c r="G36" s="4"/>
      <c r="H36" s="4"/>
      <c r="I36" s="4"/>
      <c r="J36" s="4"/>
    </row>
    <row r="37" spans="1:10">
      <c r="A37" s="16"/>
      <c r="B37" s="16"/>
      <c r="C37" s="16"/>
      <c r="D37" s="16"/>
      <c r="E37" s="16"/>
      <c r="F37" s="16"/>
      <c r="G37" s="4"/>
      <c r="H37" s="4"/>
      <c r="I37" s="4"/>
      <c r="J37" s="4"/>
    </row>
    <row r="38" spans="1:10" ht="45">
      <c r="A38" s="18" t="s">
        <v>89</v>
      </c>
      <c r="B38" s="17"/>
      <c r="C38" s="17"/>
      <c r="D38" s="17"/>
      <c r="E38" s="17"/>
      <c r="F38" s="17"/>
      <c r="G38" s="4"/>
      <c r="H38" s="4"/>
      <c r="I38" s="4"/>
      <c r="J38" s="4"/>
    </row>
    <row r="39" spans="1:10" ht="15.75" customHeight="1">
      <c r="A39" s="71"/>
      <c r="B39" s="71"/>
      <c r="C39" s="71"/>
      <c r="D39" s="18"/>
      <c r="E39" s="18"/>
      <c r="F39" s="18"/>
    </row>
    <row r="40" spans="1:10">
      <c r="A40" s="18"/>
      <c r="B40" s="18"/>
      <c r="C40" s="18"/>
      <c r="D40" s="18"/>
      <c r="E40" s="18"/>
      <c r="F40" s="18"/>
    </row>
    <row r="41" spans="1:10">
      <c r="A41" s="18"/>
      <c r="B41" s="18"/>
      <c r="C41" s="18"/>
      <c r="D41" s="18"/>
      <c r="E41" s="18"/>
      <c r="F41" s="18"/>
    </row>
    <row r="42" spans="1:10">
      <c r="A42" s="18"/>
      <c r="B42" s="18"/>
      <c r="C42" s="18"/>
      <c r="D42" s="18"/>
      <c r="E42" s="18"/>
      <c r="F42" s="18"/>
    </row>
    <row r="43" spans="1:10">
      <c r="A43" s="14"/>
      <c r="B43" s="19"/>
      <c r="C43" s="19"/>
      <c r="D43" s="19"/>
      <c r="E43" s="19"/>
      <c r="F43" s="19"/>
    </row>
    <row r="44" spans="1:10">
      <c r="A44" s="19"/>
      <c r="B44" s="19"/>
      <c r="C44" s="19"/>
      <c r="D44" s="19"/>
      <c r="E44" s="19"/>
      <c r="F44" s="19"/>
    </row>
    <row r="45" spans="1:10">
      <c r="A45" s="19"/>
    </row>
  </sheetData>
  <mergeCells count="18">
    <mergeCell ref="D1:F1"/>
    <mergeCell ref="A4:F4"/>
    <mergeCell ref="B10:D10"/>
    <mergeCell ref="B11:B12"/>
    <mergeCell ref="C11:D11"/>
    <mergeCell ref="A10:A12"/>
    <mergeCell ref="A6:F6"/>
    <mergeCell ref="A7:F7"/>
    <mergeCell ref="E10:E12"/>
    <mergeCell ref="F10:F12"/>
    <mergeCell ref="A39:C39"/>
    <mergeCell ref="A15:F15"/>
    <mergeCell ref="A27:F27"/>
    <mergeCell ref="E33:F33"/>
    <mergeCell ref="E34:F34"/>
    <mergeCell ref="E35:F35"/>
    <mergeCell ref="E36:F36"/>
    <mergeCell ref="A21:F21"/>
  </mergeCells>
  <phoneticPr fontId="1" type="noConversion"/>
  <pageMargins left="0.94488188976377963" right="0.43307086614173229" top="0.43307086614173229" bottom="0.98425196850393704" header="0.51181102362204722" footer="0.51181102362204722"/>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sheetPr enableFormatConditionsCalculation="0">
    <tabColor indexed="42"/>
  </sheetPr>
  <dimension ref="A1:H84"/>
  <sheetViews>
    <sheetView view="pageBreakPreview" topLeftCell="A50" workbookViewId="0">
      <selection activeCell="C51" sqref="C51"/>
    </sheetView>
  </sheetViews>
  <sheetFormatPr defaultRowHeight="15"/>
  <cols>
    <col min="1" max="1" width="29.140625" style="1" customWidth="1"/>
    <col min="2" max="2" width="13.85546875" style="1" customWidth="1"/>
    <col min="3" max="3" width="14.85546875" style="1" customWidth="1"/>
    <col min="4" max="4" width="16" style="1" customWidth="1"/>
    <col min="5" max="5" width="12.42578125" style="1" customWidth="1"/>
    <col min="6" max="16384" width="9.140625" style="1"/>
  </cols>
  <sheetData>
    <row r="1" spans="1:8" ht="60.75" customHeight="1">
      <c r="C1" s="55" t="s">
        <v>92</v>
      </c>
      <c r="D1" s="55"/>
      <c r="E1" s="55"/>
      <c r="F1" s="4"/>
      <c r="G1" s="4"/>
    </row>
    <row r="2" spans="1:8" hidden="1">
      <c r="A2" s="4"/>
      <c r="B2" s="4"/>
      <c r="C2" s="5"/>
      <c r="D2" s="5"/>
      <c r="E2" s="4"/>
      <c r="F2" s="4"/>
      <c r="G2" s="4"/>
      <c r="H2" s="4"/>
    </row>
    <row r="3" spans="1:8" ht="15.75" customHeight="1">
      <c r="A3" s="4"/>
      <c r="B3" s="4"/>
      <c r="C3" s="4"/>
      <c r="D3" s="4"/>
      <c r="E3" s="5" t="s">
        <v>46</v>
      </c>
      <c r="F3" s="4"/>
      <c r="G3" s="4"/>
      <c r="H3" s="4"/>
    </row>
    <row r="4" spans="1:8" ht="30.75" customHeight="1">
      <c r="A4" s="56" t="s">
        <v>93</v>
      </c>
      <c r="B4" s="56"/>
      <c r="C4" s="56"/>
      <c r="D4" s="56"/>
      <c r="E4" s="56"/>
      <c r="F4" s="4"/>
      <c r="G4" s="4"/>
      <c r="H4" s="4"/>
    </row>
    <row r="5" spans="1:8" ht="0.75" customHeight="1">
      <c r="A5" s="23"/>
      <c r="B5" s="23"/>
      <c r="C5" s="23"/>
      <c r="D5" s="23"/>
      <c r="E5" s="14"/>
      <c r="F5" s="4"/>
      <c r="G5" s="4"/>
      <c r="H5" s="4"/>
    </row>
    <row r="6" spans="1:8" ht="17.25" customHeight="1">
      <c r="A6" s="57" t="s">
        <v>63</v>
      </c>
      <c r="B6" s="57"/>
      <c r="C6" s="57"/>
      <c r="D6" s="57"/>
      <c r="E6" s="57"/>
      <c r="F6" s="4"/>
      <c r="G6" s="4"/>
      <c r="H6" s="4"/>
    </row>
    <row r="7" spans="1:8" ht="11.25" customHeight="1">
      <c r="A7" s="84" t="s">
        <v>13</v>
      </c>
      <c r="B7" s="84"/>
      <c r="C7" s="84"/>
      <c r="D7" s="84"/>
      <c r="E7" s="4"/>
      <c r="F7" s="4"/>
      <c r="G7" s="4"/>
      <c r="H7" s="4"/>
    </row>
    <row r="8" spans="1:8" ht="12.75" customHeight="1">
      <c r="A8" s="4"/>
      <c r="B8" s="4"/>
      <c r="C8" s="4"/>
      <c r="D8" s="4"/>
      <c r="E8" s="5" t="s">
        <v>15</v>
      </c>
      <c r="F8" s="4"/>
      <c r="G8" s="4"/>
      <c r="H8" s="4"/>
    </row>
    <row r="9" spans="1:8" ht="1.5" customHeight="1">
      <c r="A9" s="4"/>
      <c r="B9" s="4"/>
      <c r="C9" s="4"/>
      <c r="D9" s="4"/>
      <c r="E9" s="4"/>
      <c r="F9" s="4"/>
      <c r="G9" s="4"/>
      <c r="H9" s="4"/>
    </row>
    <row r="10" spans="1:8" ht="75" customHeight="1">
      <c r="A10" s="6" t="s">
        <v>36</v>
      </c>
      <c r="B10" s="6" t="s">
        <v>21</v>
      </c>
      <c r="C10" s="6" t="s">
        <v>12</v>
      </c>
      <c r="D10" s="6" t="s">
        <v>17</v>
      </c>
      <c r="E10" s="6" t="s">
        <v>37</v>
      </c>
      <c r="F10" s="4"/>
      <c r="G10" s="4"/>
      <c r="H10" s="4"/>
    </row>
    <row r="11" spans="1:8" ht="13.5" customHeight="1">
      <c r="A11" s="8">
        <v>1</v>
      </c>
      <c r="B11" s="8">
        <v>2</v>
      </c>
      <c r="C11" s="8">
        <v>3</v>
      </c>
      <c r="D11" s="8">
        <v>4</v>
      </c>
      <c r="E11" s="8">
        <v>5</v>
      </c>
      <c r="F11" s="4"/>
      <c r="G11" s="4"/>
      <c r="H11" s="4"/>
    </row>
    <row r="12" spans="1:8" ht="29.25" customHeight="1">
      <c r="A12" s="63" t="s">
        <v>95</v>
      </c>
      <c r="B12" s="64"/>
      <c r="C12" s="64"/>
      <c r="D12" s="64"/>
      <c r="E12" s="65"/>
      <c r="F12" s="4"/>
      <c r="G12" s="4"/>
      <c r="H12" s="4"/>
    </row>
    <row r="13" spans="1:8" ht="28.5" customHeight="1">
      <c r="A13" s="9" t="s">
        <v>49</v>
      </c>
      <c r="B13" s="28">
        <v>190.43</v>
      </c>
      <c r="C13" s="28">
        <v>1225179.8</v>
      </c>
      <c r="D13" s="32">
        <v>177.82</v>
      </c>
      <c r="E13" s="11">
        <f>D13/B13*100</f>
        <v>93.378144199968489</v>
      </c>
    </row>
    <row r="14" spans="1:8" ht="30.6" customHeight="1">
      <c r="A14" s="63" t="s">
        <v>96</v>
      </c>
      <c r="B14" s="64"/>
      <c r="C14" s="64"/>
      <c r="D14" s="64"/>
      <c r="E14" s="65"/>
      <c r="F14" s="4"/>
      <c r="G14" s="4"/>
      <c r="H14" s="4"/>
    </row>
    <row r="15" spans="1:8" ht="45">
      <c r="A15" s="9" t="s">
        <v>55</v>
      </c>
      <c r="B15" s="28">
        <v>306.19</v>
      </c>
      <c r="C15" s="28">
        <v>497901.08</v>
      </c>
      <c r="D15" s="32">
        <v>247.22</v>
      </c>
      <c r="E15" s="11">
        <f>D15/B15*100</f>
        <v>80.740716548548292</v>
      </c>
    </row>
    <row r="16" spans="1:8" ht="28.15" hidden="1" customHeight="1">
      <c r="A16" s="9"/>
      <c r="B16" s="28"/>
      <c r="C16" s="28"/>
      <c r="D16" s="28"/>
      <c r="E16" s="11"/>
    </row>
    <row r="17" spans="1:8" ht="18.600000000000001" customHeight="1">
      <c r="A17" s="63" t="s">
        <v>97</v>
      </c>
      <c r="B17" s="64"/>
      <c r="C17" s="64"/>
      <c r="D17" s="64"/>
      <c r="E17" s="65"/>
      <c r="F17" s="4"/>
      <c r="G17" s="4"/>
      <c r="H17" s="4"/>
    </row>
    <row r="18" spans="1:8" ht="45">
      <c r="A18" s="9" t="s">
        <v>55</v>
      </c>
      <c r="B18" s="28">
        <v>306.19</v>
      </c>
      <c r="C18" s="28">
        <v>1062235.4099999999</v>
      </c>
      <c r="D18" s="32">
        <v>246.63</v>
      </c>
      <c r="E18" s="11">
        <f>D18/B18*100</f>
        <v>80.548025735654321</v>
      </c>
    </row>
    <row r="19" spans="1:8" s="13" customFormat="1" ht="17.25" customHeight="1">
      <c r="A19" s="36" t="s">
        <v>48</v>
      </c>
      <c r="B19" s="44"/>
      <c r="C19" s="44">
        <f>C20+C21</f>
        <v>2785316.29</v>
      </c>
      <c r="D19" s="44"/>
      <c r="E19" s="37"/>
      <c r="F19" s="12"/>
      <c r="G19" s="12"/>
      <c r="H19" s="12"/>
    </row>
    <row r="20" spans="1:8" ht="45">
      <c r="A20" s="9" t="s">
        <v>55</v>
      </c>
      <c r="B20" s="28">
        <v>255.16</v>
      </c>
      <c r="C20" s="28">
        <f>C15+C18</f>
        <v>1560136.49</v>
      </c>
      <c r="D20" s="32">
        <f>(D15+D18)/2</f>
        <v>246.92500000000001</v>
      </c>
      <c r="E20" s="11">
        <f>D20/B20*100</f>
        <v>96.772613262266816</v>
      </c>
    </row>
    <row r="21" spans="1:8" ht="28.5" customHeight="1">
      <c r="A21" s="9" t="s">
        <v>49</v>
      </c>
      <c r="B21" s="28">
        <v>175.35</v>
      </c>
      <c r="C21" s="28">
        <f>C13</f>
        <v>1225179.8</v>
      </c>
      <c r="D21" s="32">
        <f>D13</f>
        <v>177.82</v>
      </c>
      <c r="E21" s="11">
        <f>E13</f>
        <v>93.378144199968489</v>
      </c>
    </row>
    <row r="22" spans="1:8" ht="22.15" customHeight="1">
      <c r="A22" s="18"/>
      <c r="B22" s="30"/>
      <c r="C22" s="30"/>
      <c r="D22" s="30"/>
      <c r="E22" s="35"/>
    </row>
    <row r="23" spans="1:8" ht="28.9" hidden="1" customHeight="1">
      <c r="A23" s="18"/>
      <c r="B23" s="30"/>
      <c r="C23" s="30"/>
      <c r="D23" s="30"/>
      <c r="E23" s="35"/>
    </row>
    <row r="24" spans="1:8" ht="0.6" customHeight="1">
      <c r="A24" s="18"/>
      <c r="B24" s="30"/>
      <c r="C24" s="30"/>
      <c r="D24" s="30"/>
      <c r="E24" s="35"/>
    </row>
    <row r="25" spans="1:8" ht="0.6" hidden="1" customHeight="1">
      <c r="A25" s="18"/>
      <c r="B25" s="30"/>
      <c r="C25" s="30"/>
      <c r="D25" s="30"/>
      <c r="E25" s="35"/>
    </row>
    <row r="26" spans="1:8" ht="17.45" hidden="1" customHeight="1">
      <c r="A26" s="18"/>
      <c r="B26" s="30"/>
      <c r="C26" s="30"/>
      <c r="D26" s="30"/>
      <c r="E26" s="35"/>
    </row>
    <row r="27" spans="1:8" ht="0.6" hidden="1" customHeight="1">
      <c r="A27" s="18"/>
      <c r="B27" s="30"/>
      <c r="C27" s="30"/>
      <c r="D27" s="30"/>
      <c r="E27" s="35"/>
    </row>
    <row r="28" spans="1:8" ht="22.9" hidden="1" customHeight="1">
      <c r="A28" s="4"/>
      <c r="B28" s="4"/>
      <c r="C28" s="4"/>
      <c r="D28" s="4"/>
      <c r="E28" s="4"/>
      <c r="F28" s="4"/>
      <c r="G28" s="4"/>
      <c r="H28" s="4"/>
    </row>
    <row r="29" spans="1:8" ht="29.45" customHeight="1">
      <c r="A29" s="80" t="s">
        <v>85</v>
      </c>
      <c r="B29" s="80"/>
      <c r="C29" s="80"/>
      <c r="D29" s="80"/>
      <c r="E29" s="80"/>
      <c r="F29" s="4"/>
      <c r="G29" s="4"/>
      <c r="H29" s="4"/>
    </row>
    <row r="30" spans="1:8" ht="79.5" customHeight="1">
      <c r="A30" s="81" t="s">
        <v>98</v>
      </c>
      <c r="B30" s="81"/>
      <c r="C30" s="81"/>
      <c r="D30" s="81"/>
      <c r="E30" s="81"/>
      <c r="F30" s="4"/>
      <c r="G30" s="4"/>
      <c r="H30" s="4"/>
    </row>
    <row r="31" spans="1:8" ht="42.75" customHeight="1">
      <c r="A31" s="80" t="s">
        <v>86</v>
      </c>
      <c r="B31" s="80"/>
      <c r="C31" s="80"/>
      <c r="D31" s="80"/>
      <c r="E31" s="80"/>
      <c r="F31" s="4"/>
      <c r="G31" s="4"/>
      <c r="H31" s="4"/>
    </row>
    <row r="32" spans="1:8" ht="75" customHeight="1">
      <c r="A32" s="70" t="s">
        <v>99</v>
      </c>
      <c r="B32" s="82"/>
      <c r="C32" s="82"/>
      <c r="D32" s="82"/>
      <c r="E32" s="82"/>
      <c r="F32" s="4"/>
      <c r="G32" s="4"/>
      <c r="H32" s="4"/>
    </row>
    <row r="33" spans="1:8" ht="22.9" customHeight="1">
      <c r="A33" s="80" t="s">
        <v>84</v>
      </c>
      <c r="B33" s="80"/>
      <c r="C33" s="80"/>
      <c r="D33" s="80"/>
      <c r="E33" s="80"/>
      <c r="F33" s="4"/>
      <c r="G33" s="4"/>
      <c r="H33" s="4"/>
    </row>
    <row r="34" spans="1:8" ht="74.25" customHeight="1">
      <c r="A34" s="81" t="s">
        <v>100</v>
      </c>
      <c r="B34" s="81"/>
      <c r="C34" s="81"/>
      <c r="D34" s="81"/>
      <c r="E34" s="81"/>
      <c r="F34" s="4"/>
      <c r="G34" s="4"/>
      <c r="H34" s="4"/>
    </row>
    <row r="35" spans="1:8" ht="1.5" customHeight="1">
      <c r="A35" s="69"/>
      <c r="B35" s="69"/>
      <c r="C35" s="69"/>
      <c r="D35" s="69"/>
      <c r="E35" s="69"/>
      <c r="F35" s="4"/>
      <c r="G35" s="4"/>
      <c r="H35" s="4"/>
    </row>
    <row r="36" spans="1:8" ht="12.75" customHeight="1">
      <c r="A36" s="4"/>
      <c r="B36" s="4"/>
      <c r="C36" s="4"/>
      <c r="D36" s="4"/>
      <c r="E36" s="5" t="s">
        <v>14</v>
      </c>
      <c r="F36" s="4"/>
      <c r="G36" s="4"/>
      <c r="H36" s="4"/>
    </row>
    <row r="37" spans="1:8" ht="43.5" customHeight="1">
      <c r="A37" s="56" t="s">
        <v>94</v>
      </c>
      <c r="B37" s="56"/>
      <c r="C37" s="56"/>
      <c r="D37" s="56"/>
      <c r="E37" s="56"/>
      <c r="F37" s="4"/>
      <c r="G37" s="4"/>
      <c r="H37" s="4"/>
    </row>
    <row r="38" spans="1:8" ht="24" customHeight="1">
      <c r="A38" s="85" t="s">
        <v>63</v>
      </c>
      <c r="B38" s="85"/>
      <c r="C38" s="85"/>
      <c r="D38" s="85"/>
      <c r="E38" s="85"/>
      <c r="F38" s="4"/>
      <c r="G38" s="4"/>
      <c r="H38" s="4"/>
    </row>
    <row r="39" spans="1:8" ht="12" customHeight="1">
      <c r="A39" s="20"/>
      <c r="B39" s="20"/>
      <c r="C39" s="20"/>
      <c r="D39" s="20"/>
      <c r="E39" s="5" t="s">
        <v>15</v>
      </c>
      <c r="F39" s="4"/>
      <c r="G39" s="4"/>
      <c r="H39" s="4"/>
    </row>
    <row r="40" spans="1:8" ht="1.5" customHeight="1">
      <c r="A40" s="20"/>
      <c r="B40" s="20"/>
      <c r="C40" s="20"/>
      <c r="D40" s="20"/>
      <c r="E40" s="4"/>
      <c r="F40" s="4"/>
      <c r="G40" s="4"/>
      <c r="H40" s="4"/>
    </row>
    <row r="41" spans="1:8" ht="90">
      <c r="A41" s="6" t="s">
        <v>36</v>
      </c>
      <c r="B41" s="6" t="s">
        <v>22</v>
      </c>
      <c r="C41" s="6" t="s">
        <v>18</v>
      </c>
      <c r="D41" s="6" t="s">
        <v>19</v>
      </c>
      <c r="E41" s="6" t="s">
        <v>37</v>
      </c>
      <c r="F41" s="4"/>
      <c r="G41" s="4"/>
      <c r="H41" s="4"/>
    </row>
    <row r="42" spans="1:8" ht="13.5" customHeight="1">
      <c r="A42" s="8">
        <v>1</v>
      </c>
      <c r="B42" s="8">
        <v>2</v>
      </c>
      <c r="C42" s="8">
        <v>3</v>
      </c>
      <c r="D42" s="8">
        <v>4</v>
      </c>
      <c r="E42" s="8">
        <v>5</v>
      </c>
      <c r="F42" s="4"/>
      <c r="G42" s="4"/>
      <c r="H42" s="4"/>
    </row>
    <row r="43" spans="1:8" ht="16.5" customHeight="1">
      <c r="A43" s="36" t="s">
        <v>66</v>
      </c>
      <c r="B43" s="8"/>
      <c r="C43" s="8">
        <f>C45+C49+C53</f>
        <v>85592.65</v>
      </c>
      <c r="D43" s="8"/>
      <c r="E43" s="8"/>
      <c r="F43" s="4"/>
      <c r="G43" s="4"/>
      <c r="H43" s="4"/>
    </row>
    <row r="44" spans="1:8" ht="25.9" customHeight="1">
      <c r="A44" s="63" t="s">
        <v>85</v>
      </c>
      <c r="B44" s="64"/>
      <c r="C44" s="64"/>
      <c r="D44" s="64"/>
      <c r="E44" s="65"/>
      <c r="F44" s="4"/>
      <c r="G44" s="4"/>
      <c r="H44" s="4"/>
    </row>
    <row r="45" spans="1:8" s="13" customFormat="1" ht="17.25" customHeight="1">
      <c r="A45" s="36" t="s">
        <v>48</v>
      </c>
      <c r="B45" s="44">
        <f>B46+B47</f>
        <v>7.96</v>
      </c>
      <c r="C45" s="44">
        <f>C46+C47</f>
        <v>54870.63</v>
      </c>
      <c r="D45" s="44">
        <f>D46+D47</f>
        <v>7.9638069666182867</v>
      </c>
      <c r="E45" s="44">
        <f>E46+E47</f>
        <v>100.04782621379758</v>
      </c>
      <c r="F45" s="12"/>
      <c r="G45" s="12"/>
      <c r="H45" s="12"/>
    </row>
    <row r="46" spans="1:8" ht="45">
      <c r="A46" s="9" t="s">
        <v>55</v>
      </c>
      <c r="B46" s="28">
        <v>7.96</v>
      </c>
      <c r="C46" s="28">
        <v>54870.63</v>
      </c>
      <c r="D46" s="28">
        <f>C46/6890</f>
        <v>7.9638069666182867</v>
      </c>
      <c r="E46" s="11">
        <f>D46/B46*100</f>
        <v>100.04782621379758</v>
      </c>
    </row>
    <row r="47" spans="1:8" ht="43.5" customHeight="1">
      <c r="A47" s="9" t="s">
        <v>57</v>
      </c>
      <c r="B47" s="28">
        <v>0</v>
      </c>
      <c r="C47" s="28">
        <v>0</v>
      </c>
      <c r="D47" s="28">
        <v>0</v>
      </c>
      <c r="E47" s="11">
        <v>0</v>
      </c>
    </row>
    <row r="48" spans="1:8" ht="33.75" customHeight="1">
      <c r="A48" s="63" t="s">
        <v>86</v>
      </c>
      <c r="B48" s="64"/>
      <c r="C48" s="64"/>
      <c r="D48" s="64"/>
      <c r="E48" s="65"/>
      <c r="F48" s="4"/>
      <c r="G48" s="4"/>
      <c r="H48" s="4"/>
    </row>
    <row r="49" spans="1:8" s="13" customFormat="1" ht="17.25" customHeight="1">
      <c r="A49" s="36" t="s">
        <v>48</v>
      </c>
      <c r="B49" s="44">
        <f>B50+B51</f>
        <v>4.8600000000000003</v>
      </c>
      <c r="C49" s="44">
        <f>C50+C51</f>
        <v>9788.74</v>
      </c>
      <c r="D49" s="44">
        <f>D50+D51</f>
        <v>4.8603475670307841</v>
      </c>
      <c r="E49" s="44">
        <f>E50+E51</f>
        <v>100.00715158499555</v>
      </c>
      <c r="F49" s="12"/>
      <c r="G49" s="12"/>
      <c r="H49" s="12"/>
    </row>
    <row r="50" spans="1:8" ht="45">
      <c r="A50" s="9" t="s">
        <v>55</v>
      </c>
      <c r="B50" s="28">
        <v>4.8600000000000003</v>
      </c>
      <c r="C50" s="28">
        <v>9788.74</v>
      </c>
      <c r="D50" s="28">
        <f>C50/2014</f>
        <v>4.8603475670307841</v>
      </c>
      <c r="E50" s="11">
        <f>D50/B50*100</f>
        <v>100.00715158499555</v>
      </c>
    </row>
    <row r="51" spans="1:8" ht="41.45" customHeight="1">
      <c r="A51" s="9" t="s">
        <v>57</v>
      </c>
      <c r="B51" s="28"/>
      <c r="C51" s="28">
        <v>0</v>
      </c>
      <c r="D51" s="28">
        <v>0</v>
      </c>
      <c r="E51" s="11">
        <v>0</v>
      </c>
    </row>
    <row r="52" spans="1:8" ht="19.149999999999999" customHeight="1">
      <c r="A52" s="63" t="s">
        <v>84</v>
      </c>
      <c r="B52" s="64"/>
      <c r="C52" s="64"/>
      <c r="D52" s="64"/>
      <c r="E52" s="65"/>
      <c r="F52" s="4"/>
      <c r="G52" s="4"/>
      <c r="H52" s="4"/>
    </row>
    <row r="53" spans="1:8" s="13" customFormat="1" ht="17.25" customHeight="1">
      <c r="A53" s="36" t="s">
        <v>48</v>
      </c>
      <c r="B53" s="44">
        <f>B54+B55</f>
        <v>4.8600000000000003</v>
      </c>
      <c r="C53" s="44">
        <f>C54+C55</f>
        <v>20933.28</v>
      </c>
      <c r="D53" s="44">
        <f>D54+D55</f>
        <v>4.8602925470164848</v>
      </c>
      <c r="E53" s="49">
        <f>E54+E55</f>
        <v>100.00601948593591</v>
      </c>
      <c r="F53" s="12"/>
      <c r="G53" s="12"/>
      <c r="H53" s="12"/>
    </row>
    <row r="54" spans="1:8" ht="45">
      <c r="A54" s="9" t="s">
        <v>55</v>
      </c>
      <c r="B54" s="28">
        <v>4.8600000000000003</v>
      </c>
      <c r="C54" s="28">
        <v>20933.28</v>
      </c>
      <c r="D54" s="28">
        <f>C54/4307</f>
        <v>4.8602925470164848</v>
      </c>
      <c r="E54" s="11">
        <f>D54/B54*100</f>
        <v>100.00601948593591</v>
      </c>
    </row>
    <row r="55" spans="1:8" ht="45">
      <c r="A55" s="9" t="s">
        <v>57</v>
      </c>
      <c r="B55" s="28">
        <v>0</v>
      </c>
      <c r="C55" s="28">
        <v>0</v>
      </c>
      <c r="D55" s="28">
        <v>0</v>
      </c>
      <c r="E55" s="11">
        <v>0</v>
      </c>
    </row>
    <row r="56" spans="1:8">
      <c r="A56" s="18"/>
      <c r="B56" s="30"/>
      <c r="C56" s="30"/>
      <c r="D56" s="30"/>
      <c r="E56" s="35"/>
    </row>
    <row r="57" spans="1:8" ht="13.15" customHeight="1">
      <c r="A57" s="18"/>
      <c r="B57" s="30"/>
      <c r="C57" s="30"/>
      <c r="D57" s="30"/>
      <c r="E57" s="35"/>
    </row>
    <row r="58" spans="1:8" hidden="1">
      <c r="A58" s="18"/>
      <c r="B58" s="30"/>
      <c r="C58" s="30"/>
      <c r="D58" s="30"/>
      <c r="E58" s="35"/>
    </row>
    <row r="59" spans="1:8" ht="0.6" hidden="1" customHeight="1">
      <c r="A59" s="18"/>
      <c r="B59" s="30"/>
      <c r="C59" s="30"/>
      <c r="D59" s="30"/>
      <c r="E59" s="35"/>
    </row>
    <row r="60" spans="1:8" hidden="1">
      <c r="A60" s="18"/>
      <c r="B60" s="30"/>
      <c r="C60" s="30"/>
      <c r="D60" s="30"/>
      <c r="E60" s="35"/>
    </row>
    <row r="61" spans="1:8" hidden="1">
      <c r="A61" s="18"/>
      <c r="B61" s="30"/>
      <c r="C61" s="30"/>
      <c r="D61" s="30"/>
      <c r="E61" s="35"/>
    </row>
    <row r="62" spans="1:8" hidden="1">
      <c r="A62" s="18"/>
      <c r="B62" s="30"/>
      <c r="C62" s="30"/>
      <c r="D62" s="30"/>
      <c r="E62" s="35"/>
    </row>
    <row r="63" spans="1:8" hidden="1">
      <c r="A63" s="18"/>
      <c r="B63" s="30"/>
      <c r="C63" s="30"/>
      <c r="D63" s="30"/>
      <c r="E63" s="35"/>
    </row>
    <row r="64" spans="1:8" hidden="1">
      <c r="A64" s="18"/>
      <c r="B64" s="30"/>
      <c r="C64" s="30"/>
      <c r="D64" s="30"/>
      <c r="E64" s="35"/>
    </row>
    <row r="65" spans="1:8" hidden="1">
      <c r="A65" s="18"/>
      <c r="B65" s="30"/>
      <c r="C65" s="30"/>
      <c r="D65" s="30"/>
      <c r="E65" s="35"/>
    </row>
    <row r="66" spans="1:8" hidden="1">
      <c r="A66" s="18"/>
      <c r="B66" s="30"/>
      <c r="C66" s="30"/>
      <c r="D66" s="30"/>
      <c r="E66" s="35"/>
    </row>
    <row r="67" spans="1:8" hidden="1">
      <c r="A67" s="18"/>
      <c r="B67" s="30"/>
      <c r="C67" s="30"/>
      <c r="D67" s="30"/>
      <c r="E67" s="35"/>
    </row>
    <row r="68" spans="1:8" hidden="1">
      <c r="A68" s="18"/>
      <c r="B68" s="30"/>
      <c r="C68" s="30"/>
      <c r="D68" s="30"/>
      <c r="E68" s="35"/>
    </row>
    <row r="69" spans="1:8" hidden="1">
      <c r="A69" s="18"/>
      <c r="B69" s="30"/>
      <c r="C69" s="30"/>
      <c r="D69" s="30"/>
      <c r="E69" s="35"/>
    </row>
    <row r="70" spans="1:8" hidden="1">
      <c r="A70" s="18"/>
      <c r="B70" s="30"/>
      <c r="C70" s="30"/>
      <c r="D70" s="30"/>
      <c r="E70" s="35"/>
    </row>
    <row r="71" spans="1:8" hidden="1">
      <c r="A71" s="18"/>
      <c r="B71" s="30"/>
      <c r="C71" s="30"/>
      <c r="D71" s="30"/>
      <c r="E71" s="35"/>
    </row>
    <row r="72" spans="1:8" hidden="1">
      <c r="A72" s="18"/>
      <c r="B72" s="30"/>
      <c r="C72" s="30"/>
      <c r="D72" s="30"/>
      <c r="E72" s="35"/>
    </row>
    <row r="73" spans="1:8" hidden="1">
      <c r="A73" s="18"/>
      <c r="B73" s="30"/>
      <c r="C73" s="30"/>
      <c r="D73" s="30"/>
      <c r="E73" s="35"/>
    </row>
    <row r="74" spans="1:8" ht="10.15" hidden="1" customHeight="1">
      <c r="A74" s="18"/>
      <c r="B74" s="30"/>
      <c r="C74" s="30"/>
      <c r="D74" s="30"/>
      <c r="E74" s="35"/>
    </row>
    <row r="75" spans="1:8" ht="12" hidden="1" customHeight="1">
      <c r="A75" s="19"/>
      <c r="B75" s="19"/>
      <c r="C75" s="19"/>
      <c r="D75" s="19"/>
    </row>
    <row r="76" spans="1:8" ht="16.149999999999999" hidden="1" customHeight="1">
      <c r="A76" s="69"/>
      <c r="B76" s="69"/>
      <c r="C76" s="69"/>
      <c r="D76" s="69"/>
      <c r="E76" s="69"/>
      <c r="F76" s="4"/>
      <c r="G76" s="4"/>
      <c r="H76" s="4"/>
    </row>
    <row r="77" spans="1:8" ht="10.9" hidden="1" customHeight="1"/>
    <row r="78" spans="1:8" ht="20.25" customHeight="1">
      <c r="A78" s="14" t="s">
        <v>1</v>
      </c>
      <c r="B78" s="34"/>
      <c r="C78" s="14"/>
      <c r="D78" s="66" t="s">
        <v>64</v>
      </c>
      <c r="E78" s="66"/>
      <c r="F78" s="4"/>
      <c r="G78" s="4"/>
      <c r="H78" s="4"/>
    </row>
    <row r="79" spans="1:8" ht="15" customHeight="1">
      <c r="A79" s="14"/>
      <c r="B79" s="24" t="s">
        <v>52</v>
      </c>
      <c r="C79" s="14"/>
      <c r="D79" s="67" t="s">
        <v>20</v>
      </c>
      <c r="E79" s="67"/>
      <c r="F79" s="4"/>
      <c r="G79" s="4"/>
      <c r="H79" s="4"/>
    </row>
    <row r="80" spans="1:8" ht="6.75" customHeight="1">
      <c r="A80" s="14"/>
      <c r="B80" s="14"/>
      <c r="C80" s="14"/>
      <c r="D80" s="67"/>
      <c r="E80" s="67"/>
      <c r="F80" s="4"/>
      <c r="G80" s="4"/>
      <c r="H80" s="4"/>
    </row>
    <row r="81" spans="1:8" ht="22.5" customHeight="1">
      <c r="A81" s="14" t="s">
        <v>2</v>
      </c>
      <c r="B81" s="34"/>
      <c r="C81" s="20"/>
      <c r="D81" s="83" t="s">
        <v>65</v>
      </c>
      <c r="E81" s="83"/>
      <c r="F81" s="4"/>
      <c r="G81" s="4"/>
      <c r="H81" s="4"/>
    </row>
    <row r="82" spans="1:8" ht="11.25" customHeight="1">
      <c r="B82" s="24" t="s">
        <v>52</v>
      </c>
      <c r="D82" s="67" t="s">
        <v>20</v>
      </c>
      <c r="E82" s="67"/>
    </row>
    <row r="84" spans="1:8">
      <c r="A84" s="79" t="s">
        <v>89</v>
      </c>
      <c r="B84" s="79"/>
      <c r="C84" s="79"/>
    </row>
  </sheetData>
  <mergeCells count="26">
    <mergeCell ref="C1:E1"/>
    <mergeCell ref="A76:E76"/>
    <mergeCell ref="D78:E78"/>
    <mergeCell ref="D81:E81"/>
    <mergeCell ref="A6:E6"/>
    <mergeCell ref="A4:E4"/>
    <mergeCell ref="A12:E12"/>
    <mergeCell ref="A14:E14"/>
    <mergeCell ref="A17:E17"/>
    <mergeCell ref="A7:D7"/>
    <mergeCell ref="D80:E80"/>
    <mergeCell ref="A37:E37"/>
    <mergeCell ref="A44:E44"/>
    <mergeCell ref="A48:E48"/>
    <mergeCell ref="A52:E52"/>
    <mergeCell ref="A38:E38"/>
    <mergeCell ref="A84:C84"/>
    <mergeCell ref="A29:E29"/>
    <mergeCell ref="A30:E30"/>
    <mergeCell ref="A31:E31"/>
    <mergeCell ref="A34:E34"/>
    <mergeCell ref="A32:E32"/>
    <mergeCell ref="A33:E33"/>
    <mergeCell ref="A35:E35"/>
    <mergeCell ref="D82:E82"/>
    <mergeCell ref="D79:E79"/>
  </mergeCells>
  <phoneticPr fontId="1" type="noConversion"/>
  <pageMargins left="1.0236220472440944" right="0.43307086614173229" top="0.23622047244094491" bottom="0.27559055118110237" header="0.51181102362204722" footer="0.51181102362204722"/>
  <pageSetup paperSize="9" scale="87" orientation="portrait" r:id="rId1"/>
  <headerFooter alignWithMargins="0"/>
  <rowBreaks count="1" manualBreakCount="1">
    <brk id="35" max="4" man="1"/>
  </rowBreaks>
</worksheet>
</file>

<file path=xl/worksheets/sheet4.xml><?xml version="1.0" encoding="utf-8"?>
<worksheet xmlns="http://schemas.openxmlformats.org/spreadsheetml/2006/main" xmlns:r="http://schemas.openxmlformats.org/officeDocument/2006/relationships">
  <sheetPr>
    <tabColor indexed="42"/>
  </sheetPr>
  <dimension ref="A1:I35"/>
  <sheetViews>
    <sheetView tabSelected="1" view="pageBreakPreview" workbookViewId="0">
      <selection activeCell="D28" sqref="D28"/>
    </sheetView>
  </sheetViews>
  <sheetFormatPr defaultRowHeight="15"/>
  <cols>
    <col min="1" max="1" width="20" style="1" customWidth="1"/>
    <col min="2" max="2" width="17" style="1" customWidth="1"/>
    <col min="3" max="3" width="13" style="1" customWidth="1"/>
    <col min="4" max="4" width="12.28515625" style="1" customWidth="1"/>
    <col min="5" max="5" width="9.85546875" style="1" customWidth="1"/>
    <col min="6" max="6" width="17.5703125" style="1" customWidth="1"/>
    <col min="7" max="16384" width="9.140625" style="1"/>
  </cols>
  <sheetData>
    <row r="1" spans="1:9" ht="74.25" customHeight="1">
      <c r="D1" s="55" t="s">
        <v>103</v>
      </c>
      <c r="E1" s="55"/>
      <c r="F1" s="55"/>
    </row>
    <row r="2" spans="1:9" ht="0.75" customHeight="1">
      <c r="D2" s="87"/>
      <c r="E2" s="87"/>
      <c r="F2" s="87"/>
    </row>
    <row r="3" spans="1:9" ht="9" customHeight="1">
      <c r="E3" s="2"/>
    </row>
    <row r="4" spans="1:9" ht="11.25" customHeight="1"/>
    <row r="5" spans="1:9" ht="72" customHeight="1">
      <c r="A5" s="80" t="s">
        <v>104</v>
      </c>
      <c r="B5" s="80"/>
      <c r="C5" s="80"/>
      <c r="D5" s="80"/>
      <c r="E5" s="80"/>
      <c r="F5" s="80"/>
    </row>
    <row r="6" spans="1:9" ht="10.5" customHeight="1"/>
    <row r="7" spans="1:9" ht="18.75" customHeight="1">
      <c r="A7" s="66" t="s">
        <v>63</v>
      </c>
      <c r="B7" s="66"/>
      <c r="C7" s="66"/>
      <c r="D7" s="66"/>
      <c r="E7" s="66"/>
      <c r="F7" s="66"/>
    </row>
    <row r="8" spans="1:9" ht="10.5" customHeight="1">
      <c r="A8" s="88" t="s">
        <v>3</v>
      </c>
      <c r="B8" s="88"/>
      <c r="C8" s="88"/>
      <c r="D8" s="88"/>
      <c r="E8" s="88"/>
      <c r="F8" s="88"/>
    </row>
    <row r="9" spans="1:9" ht="13.5" customHeight="1">
      <c r="F9" s="2" t="s">
        <v>0</v>
      </c>
    </row>
    <row r="10" spans="1:9" ht="6" customHeight="1">
      <c r="A10" s="4"/>
      <c r="B10" s="4"/>
      <c r="C10" s="4"/>
      <c r="D10" s="4"/>
      <c r="E10" s="4"/>
      <c r="F10" s="4"/>
      <c r="G10" s="4"/>
      <c r="H10" s="4"/>
      <c r="I10" s="4"/>
    </row>
    <row r="11" spans="1:9" ht="75.75" customHeight="1">
      <c r="A11" s="6" t="s">
        <v>24</v>
      </c>
      <c r="B11" s="6" t="s">
        <v>39</v>
      </c>
      <c r="C11" s="6" t="s">
        <v>25</v>
      </c>
      <c r="D11" s="6" t="s">
        <v>26</v>
      </c>
      <c r="E11" s="6" t="s">
        <v>40</v>
      </c>
      <c r="F11" s="6" t="s">
        <v>31</v>
      </c>
      <c r="G11" s="4"/>
      <c r="H11" s="4"/>
      <c r="I11" s="4"/>
    </row>
    <row r="12" spans="1:9">
      <c r="A12" s="8">
        <v>1</v>
      </c>
      <c r="B12" s="8">
        <v>2</v>
      </c>
      <c r="C12" s="8">
        <v>3</v>
      </c>
      <c r="D12" s="8">
        <v>4</v>
      </c>
      <c r="E12" s="8">
        <v>5</v>
      </c>
      <c r="F12" s="8">
        <v>6</v>
      </c>
      <c r="G12" s="4"/>
      <c r="H12" s="4"/>
      <c r="I12" s="4"/>
    </row>
    <row r="13" spans="1:9" s="13" customFormat="1" ht="20.25" customHeight="1">
      <c r="A13" s="21" t="s">
        <v>38</v>
      </c>
      <c r="B13" s="29">
        <f>B14+B15+B16+B17+B18+B19+B20+B21+B22+B23+B24+B25+B26+B27+B28</f>
        <v>10229.370000000001</v>
      </c>
      <c r="C13" s="29">
        <f>C14+C15+C16+C17+C18+C19+C20+C21+C22+C23+C24+C25+C26+C27+C28</f>
        <v>9371.9800000000014</v>
      </c>
      <c r="D13" s="29">
        <f>D14+D15+D16+D17+D18+D19+D20+D21+D22+D23+D24+D25+D26+D27+D28</f>
        <v>9175.0920000000006</v>
      </c>
      <c r="E13" s="29">
        <f>E14+E15+E16+E17+E18+E19+E20+E21+E22+E23+E24+E25+E26+E27+E28</f>
        <v>196.88800000000015</v>
      </c>
      <c r="F13" s="29"/>
      <c r="G13" s="12"/>
      <c r="H13" s="12"/>
      <c r="I13" s="12"/>
    </row>
    <row r="14" spans="1:9" s="13" customFormat="1" ht="32.25" customHeight="1">
      <c r="A14" s="7" t="s">
        <v>59</v>
      </c>
      <c r="B14" s="45">
        <v>1729.58</v>
      </c>
      <c r="C14" s="45">
        <f>B14</f>
        <v>1729.58</v>
      </c>
      <c r="D14" s="45">
        <f>C14</f>
        <v>1729.58</v>
      </c>
      <c r="E14" s="38">
        <f>B14-C14</f>
        <v>0</v>
      </c>
      <c r="F14" s="38"/>
      <c r="G14" s="12"/>
      <c r="H14" s="12"/>
      <c r="I14" s="12"/>
    </row>
    <row r="15" spans="1:9" s="13" customFormat="1" ht="20.25" customHeight="1">
      <c r="A15" s="7" t="s">
        <v>29</v>
      </c>
      <c r="B15" s="45">
        <v>2081.5100000000002</v>
      </c>
      <c r="C15" s="45">
        <f t="shared" ref="C15:D28" si="0">B15</f>
        <v>2081.5100000000002</v>
      </c>
      <c r="D15" s="45">
        <v>2081.5100000000002</v>
      </c>
      <c r="E15" s="38">
        <f t="shared" ref="E15:E28" si="1">B15-C15</f>
        <v>0</v>
      </c>
      <c r="F15" s="38"/>
      <c r="G15" s="12"/>
      <c r="H15" s="12"/>
      <c r="I15" s="12"/>
    </row>
    <row r="16" spans="1:9" s="13" customFormat="1" ht="30.75" customHeight="1">
      <c r="A16" s="7" t="s">
        <v>28</v>
      </c>
      <c r="B16" s="45">
        <v>45.6</v>
      </c>
      <c r="C16" s="45">
        <f t="shared" si="0"/>
        <v>45.6</v>
      </c>
      <c r="D16" s="45">
        <f t="shared" si="0"/>
        <v>45.6</v>
      </c>
      <c r="E16" s="38">
        <f t="shared" si="1"/>
        <v>0</v>
      </c>
      <c r="F16" s="38"/>
      <c r="G16" s="12"/>
      <c r="H16" s="12"/>
      <c r="I16" s="12"/>
    </row>
    <row r="17" spans="1:9" ht="18" customHeight="1">
      <c r="A17" s="7" t="s">
        <v>10</v>
      </c>
      <c r="B17" s="45">
        <v>0</v>
      </c>
      <c r="C17" s="45">
        <f t="shared" si="0"/>
        <v>0</v>
      </c>
      <c r="D17" s="45">
        <f t="shared" si="0"/>
        <v>0</v>
      </c>
      <c r="E17" s="38">
        <f t="shared" si="1"/>
        <v>0</v>
      </c>
      <c r="F17" s="28"/>
      <c r="G17" s="4"/>
      <c r="H17" s="4"/>
      <c r="I17" s="4"/>
    </row>
    <row r="18" spans="1:9" ht="18.75" customHeight="1">
      <c r="A18" s="7" t="s">
        <v>27</v>
      </c>
      <c r="B18" s="45">
        <v>603.97</v>
      </c>
      <c r="C18" s="45">
        <f t="shared" si="0"/>
        <v>603.97</v>
      </c>
      <c r="D18" s="45">
        <f t="shared" si="0"/>
        <v>603.97</v>
      </c>
      <c r="E18" s="38">
        <f t="shared" si="1"/>
        <v>0</v>
      </c>
      <c r="F18" s="28"/>
      <c r="G18" s="4"/>
      <c r="H18" s="4"/>
      <c r="I18" s="4"/>
    </row>
    <row r="19" spans="1:9" ht="28.5" customHeight="1">
      <c r="A19" s="7" t="s">
        <v>30</v>
      </c>
      <c r="B19" s="45">
        <v>34.6</v>
      </c>
      <c r="C19" s="45">
        <f t="shared" si="0"/>
        <v>34.6</v>
      </c>
      <c r="D19" s="45">
        <f t="shared" si="0"/>
        <v>34.6</v>
      </c>
      <c r="E19" s="38">
        <f t="shared" si="1"/>
        <v>0</v>
      </c>
      <c r="F19" s="28"/>
      <c r="G19" s="4"/>
      <c r="H19" s="4"/>
      <c r="I19" s="4"/>
    </row>
    <row r="20" spans="1:9" ht="28.5" customHeight="1">
      <c r="A20" s="7" t="s">
        <v>41</v>
      </c>
      <c r="B20" s="45">
        <v>404.11</v>
      </c>
      <c r="C20" s="45">
        <f t="shared" si="0"/>
        <v>404.11</v>
      </c>
      <c r="D20" s="45">
        <f t="shared" si="0"/>
        <v>404.11</v>
      </c>
      <c r="E20" s="38">
        <f t="shared" si="1"/>
        <v>0</v>
      </c>
      <c r="F20" s="28"/>
      <c r="G20" s="4"/>
      <c r="H20" s="4"/>
      <c r="I20" s="4"/>
    </row>
    <row r="21" spans="1:9" ht="27" customHeight="1">
      <c r="A21" s="7" t="s">
        <v>42</v>
      </c>
      <c r="B21" s="45">
        <v>254</v>
      </c>
      <c r="C21" s="45">
        <f t="shared" si="0"/>
        <v>254</v>
      </c>
      <c r="D21" s="45">
        <f t="shared" si="0"/>
        <v>254</v>
      </c>
      <c r="E21" s="38">
        <f t="shared" si="1"/>
        <v>0</v>
      </c>
      <c r="F21" s="28"/>
      <c r="G21" s="4"/>
      <c r="H21" s="4"/>
      <c r="I21" s="4"/>
    </row>
    <row r="22" spans="1:9" ht="47.25" customHeight="1">
      <c r="A22" s="7" t="s">
        <v>60</v>
      </c>
      <c r="B22" s="45">
        <v>22.86</v>
      </c>
      <c r="C22" s="45">
        <f t="shared" si="0"/>
        <v>22.86</v>
      </c>
      <c r="D22" s="45">
        <f t="shared" si="0"/>
        <v>22.86</v>
      </c>
      <c r="E22" s="38">
        <f t="shared" si="1"/>
        <v>0</v>
      </c>
      <c r="F22" s="28"/>
      <c r="G22" s="4"/>
      <c r="H22" s="4"/>
      <c r="I22" s="4"/>
    </row>
    <row r="23" spans="1:9" ht="28.5" customHeight="1">
      <c r="A23" s="7" t="s">
        <v>61</v>
      </c>
      <c r="B23" s="45">
        <v>538.41</v>
      </c>
      <c r="C23" s="45">
        <f t="shared" si="0"/>
        <v>538.41</v>
      </c>
      <c r="D23" s="45">
        <f t="shared" si="0"/>
        <v>538.41</v>
      </c>
      <c r="E23" s="38">
        <f t="shared" si="1"/>
        <v>0</v>
      </c>
      <c r="F23" s="28"/>
      <c r="G23" s="4"/>
      <c r="H23" s="4"/>
      <c r="I23" s="4"/>
    </row>
    <row r="24" spans="1:9" ht="28.5" customHeight="1">
      <c r="A24" s="7" t="s">
        <v>43</v>
      </c>
      <c r="B24" s="45">
        <v>0</v>
      </c>
      <c r="C24" s="45">
        <f t="shared" si="0"/>
        <v>0</v>
      </c>
      <c r="D24" s="45">
        <f t="shared" si="0"/>
        <v>0</v>
      </c>
      <c r="E24" s="38">
        <f t="shared" si="1"/>
        <v>0</v>
      </c>
      <c r="F24" s="28"/>
      <c r="G24" s="4"/>
      <c r="H24" s="4"/>
      <c r="I24" s="4"/>
    </row>
    <row r="25" spans="1:9" ht="28.5" customHeight="1">
      <c r="A25" s="7" t="s">
        <v>44</v>
      </c>
      <c r="B25" s="45">
        <v>180.75</v>
      </c>
      <c r="C25" s="45">
        <f t="shared" si="0"/>
        <v>180.75</v>
      </c>
      <c r="D25" s="45">
        <f t="shared" si="0"/>
        <v>180.75</v>
      </c>
      <c r="E25" s="38">
        <f t="shared" si="1"/>
        <v>0</v>
      </c>
      <c r="F25" s="28"/>
      <c r="G25" s="4"/>
      <c r="H25" s="4"/>
      <c r="I25" s="4"/>
    </row>
    <row r="26" spans="1:9" ht="27" customHeight="1">
      <c r="A26" s="7" t="s">
        <v>62</v>
      </c>
      <c r="B26" s="45">
        <v>450.77</v>
      </c>
      <c r="C26" s="45">
        <v>450.77</v>
      </c>
      <c r="D26" s="45">
        <v>292.60000000000002</v>
      </c>
      <c r="E26" s="38">
        <f>C26-D26</f>
        <v>158.16999999999996</v>
      </c>
      <c r="F26" s="90" t="s">
        <v>106</v>
      </c>
      <c r="G26" s="4"/>
      <c r="H26" s="4"/>
      <c r="I26" s="4"/>
    </row>
    <row r="27" spans="1:9" ht="30" customHeight="1">
      <c r="A27" s="7" t="s">
        <v>45</v>
      </c>
      <c r="B27" s="45">
        <v>2898.02</v>
      </c>
      <c r="C27" s="45">
        <v>2040.63</v>
      </c>
      <c r="D27" s="45">
        <v>2032.27</v>
      </c>
      <c r="E27" s="38">
        <f>C27-D27</f>
        <v>8.3600000000001273</v>
      </c>
      <c r="F27" s="90" t="s">
        <v>105</v>
      </c>
      <c r="G27" s="4"/>
      <c r="H27" s="4"/>
      <c r="I27" s="4"/>
    </row>
    <row r="28" spans="1:9" ht="51" customHeight="1">
      <c r="A28" s="7" t="s">
        <v>68</v>
      </c>
      <c r="B28" s="45">
        <v>985.19</v>
      </c>
      <c r="C28" s="45">
        <v>985.19</v>
      </c>
      <c r="D28" s="45">
        <v>954.83199999999999</v>
      </c>
      <c r="E28" s="38">
        <f>C28-D28</f>
        <v>30.358000000000061</v>
      </c>
      <c r="F28" s="90" t="s">
        <v>107</v>
      </c>
      <c r="G28" s="4"/>
      <c r="H28" s="4"/>
      <c r="I28" s="4"/>
    </row>
    <row r="29" spans="1:9">
      <c r="A29" s="89"/>
      <c r="B29" s="89"/>
      <c r="C29" s="89"/>
      <c r="D29" s="89"/>
      <c r="E29" s="89"/>
      <c r="F29" s="4"/>
      <c r="G29" s="4"/>
      <c r="H29" s="4"/>
      <c r="I29" s="4"/>
    </row>
    <row r="30" spans="1:9">
      <c r="A30" s="4"/>
      <c r="B30" s="4"/>
      <c r="C30" s="4"/>
      <c r="D30" s="4"/>
      <c r="E30" s="4"/>
      <c r="F30" s="4"/>
      <c r="G30" s="4"/>
      <c r="H30" s="4"/>
      <c r="I30" s="4"/>
    </row>
    <row r="31" spans="1:9" ht="31.5" customHeight="1">
      <c r="A31" s="4" t="s">
        <v>1</v>
      </c>
      <c r="B31" s="4"/>
      <c r="C31" s="34"/>
      <c r="D31" s="14"/>
      <c r="E31" s="66" t="s">
        <v>64</v>
      </c>
      <c r="F31" s="66"/>
      <c r="G31" s="4"/>
      <c r="H31" s="4"/>
      <c r="I31" s="4"/>
    </row>
    <row r="32" spans="1:9" ht="15" customHeight="1">
      <c r="A32" s="4"/>
      <c r="B32" s="4"/>
      <c r="C32" s="24" t="s">
        <v>52</v>
      </c>
      <c r="D32" s="25"/>
      <c r="E32" s="86" t="s">
        <v>20</v>
      </c>
      <c r="F32" s="86"/>
      <c r="G32" s="4"/>
      <c r="H32" s="4"/>
      <c r="I32" s="4"/>
    </row>
    <row r="33" spans="1:9" ht="19.5" customHeight="1">
      <c r="A33" s="4"/>
      <c r="B33" s="4"/>
      <c r="C33" s="4"/>
      <c r="D33" s="4"/>
      <c r="E33" s="4"/>
      <c r="F33" s="4"/>
      <c r="G33" s="4"/>
      <c r="H33" s="4"/>
      <c r="I33" s="4"/>
    </row>
    <row r="34" spans="1:9">
      <c r="A34" s="1" t="s">
        <v>2</v>
      </c>
      <c r="C34" s="34"/>
      <c r="D34" s="14"/>
      <c r="E34" s="66" t="s">
        <v>65</v>
      </c>
      <c r="F34" s="66"/>
    </row>
    <row r="35" spans="1:9" ht="15" customHeight="1">
      <c r="C35" s="24" t="s">
        <v>52</v>
      </c>
      <c r="D35" s="25"/>
      <c r="E35" s="86" t="s">
        <v>20</v>
      </c>
      <c r="F35" s="86"/>
    </row>
  </sheetData>
  <mergeCells count="10">
    <mergeCell ref="E31:F31"/>
    <mergeCell ref="E32:F32"/>
    <mergeCell ref="E34:F34"/>
    <mergeCell ref="E35:F35"/>
    <mergeCell ref="D1:F1"/>
    <mergeCell ref="D2:F2"/>
    <mergeCell ref="A5:F5"/>
    <mergeCell ref="A7:F7"/>
    <mergeCell ref="A8:F8"/>
    <mergeCell ref="A29:E29"/>
  </mergeCells>
  <pageMargins left="1" right="0.38" top="0.5" bottom="1" header="0.5" footer="0.5"/>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dimension ref="A1:AT21"/>
  <sheetViews>
    <sheetView topLeftCell="A37" workbookViewId="0">
      <selection activeCell="A12" sqref="A12"/>
    </sheetView>
  </sheetViews>
  <sheetFormatPr defaultRowHeight="12.75"/>
  <sheetData>
    <row r="1" spans="1:46">
      <c r="A1" t="s">
        <v>69</v>
      </c>
    </row>
    <row r="2" spans="1:46">
      <c r="A2" t="s">
        <v>70</v>
      </c>
    </row>
    <row r="4" spans="1:46">
      <c r="A4" t="s">
        <v>71</v>
      </c>
    </row>
    <row r="5" spans="1:46">
      <c r="A5" t="s">
        <v>72</v>
      </c>
    </row>
    <row r="6" spans="1:46">
      <c r="A6" t="s">
        <v>73</v>
      </c>
    </row>
    <row r="7" spans="1:46">
      <c r="A7" t="s">
        <v>74</v>
      </c>
    </row>
    <row r="8" spans="1:46">
      <c r="A8" t="s">
        <v>75</v>
      </c>
    </row>
    <row r="9" spans="1:46">
      <c r="A9" t="s">
        <v>76</v>
      </c>
    </row>
    <row r="10" spans="1:46">
      <c r="A10" t="s">
        <v>77</v>
      </c>
    </row>
    <row r="11" spans="1:46">
      <c r="A11" t="s">
        <v>78</v>
      </c>
    </row>
    <row r="12" spans="1:46">
      <c r="A12" s="47" t="s">
        <v>79</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row>
    <row r="14" spans="1:46">
      <c r="A14" t="s">
        <v>1</v>
      </c>
      <c r="C14" t="s">
        <v>64</v>
      </c>
    </row>
    <row r="15" spans="1:46">
      <c r="C15" t="s">
        <v>20</v>
      </c>
    </row>
    <row r="17" spans="1:3">
      <c r="A17" t="s">
        <v>2</v>
      </c>
      <c r="C17" t="s">
        <v>65</v>
      </c>
    </row>
    <row r="18" spans="1:3">
      <c r="C18" t="s">
        <v>20</v>
      </c>
    </row>
    <row r="19" spans="1:3">
      <c r="A19" t="s">
        <v>80</v>
      </c>
    </row>
    <row r="20" spans="1:3">
      <c r="A20" t="s">
        <v>81</v>
      </c>
    </row>
    <row r="21" spans="1:3">
      <c r="A21" t="s">
        <v>82</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1 выполн пл. к-дн.</vt:lpstr>
      <vt:lpstr>2 содержание</vt:lpstr>
      <vt:lpstr>3 питание, медикаменты</vt:lpstr>
      <vt:lpstr>7 платные</vt:lpstr>
      <vt:lpstr>Лист2</vt:lpstr>
      <vt:lpstr>'1 выполн пл. к-дн.'!Область_печати</vt:lpstr>
      <vt:lpstr>'2 содержание'!Область_печати</vt:lpstr>
      <vt:lpstr>'3 питание, медикаменты'!Область_печати</vt:lpstr>
      <vt:lpstr>'7 платные'!Область_печати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Таня</cp:lastModifiedBy>
  <cp:lastPrinted>2022-10-07T14:10:31Z</cp:lastPrinted>
  <dcterms:created xsi:type="dcterms:W3CDTF">1996-10-08T23:32:33Z</dcterms:created>
  <dcterms:modified xsi:type="dcterms:W3CDTF">2022-10-07T14:10:39Z</dcterms:modified>
</cp:coreProperties>
</file>